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0" documentId="13_ncr:1_{3FB5E416-87C3-47A0-885F-0E42198483C8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I კვარტალი" sheetId="23" r:id="rId1"/>
    <sheet name="II კვარტალი" sheetId="24" r:id="rId2"/>
    <sheet name="III კვარტალი" sheetId="25" r:id="rId3"/>
    <sheet name="IV კვარტალი" sheetId="27" r:id="rId4"/>
  </sheets>
  <definedNames>
    <definedName name="_xlnm.Print_Area" localSheetId="0">'I კვარტალი'!$A$1:$H$34</definedName>
    <definedName name="_xlnm.Print_Area" localSheetId="1">'II კვარტალი'!$A$1:$H$34</definedName>
    <definedName name="_xlnm.Print_Area" localSheetId="2">'III კვარტალი'!$A$1:$H$35</definedName>
    <definedName name="_xlnm.Print_Area" localSheetId="3">'IV კვარტალი'!$A$1:$H$35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" i="25" l="1"/>
  <c r="G3" i="25"/>
  <c r="H3" i="24"/>
  <c r="G3" i="24"/>
  <c r="F36" i="27"/>
  <c r="E36" i="27"/>
  <c r="D36" i="27"/>
  <c r="C36" i="27"/>
  <c r="F36" i="25"/>
  <c r="E36" i="25"/>
  <c r="D36" i="25"/>
  <c r="C36" i="25"/>
  <c r="F35" i="24"/>
  <c r="E35" i="24"/>
  <c r="D35" i="24"/>
  <c r="C35" i="24"/>
  <c r="F35" i="23"/>
  <c r="E35" i="23"/>
  <c r="D35" i="23"/>
  <c r="C35" i="23"/>
  <c r="H3" i="23"/>
  <c r="G3" i="23"/>
  <c r="H3" i="27" l="1"/>
  <c r="G3" i="27"/>
  <c r="H35" i="27" l="1"/>
  <c r="G35" i="27"/>
  <c r="H34" i="27"/>
  <c r="G34" i="27"/>
  <c r="H33" i="27"/>
  <c r="G33" i="27"/>
  <c r="H32" i="27"/>
  <c r="G32" i="27"/>
  <c r="H31" i="27"/>
  <c r="G31" i="27"/>
  <c r="H30" i="27"/>
  <c r="G30" i="27"/>
  <c r="H29" i="27"/>
  <c r="G29" i="27"/>
  <c r="H28" i="27"/>
  <c r="G28" i="27"/>
  <c r="H27" i="27"/>
  <c r="G27" i="27"/>
  <c r="H26" i="27"/>
  <c r="G26" i="27"/>
  <c r="H25" i="27"/>
  <c r="G25" i="27"/>
  <c r="H24" i="27"/>
  <c r="G24" i="27"/>
  <c r="H23" i="27"/>
  <c r="G23" i="27"/>
  <c r="H22" i="27"/>
  <c r="G22" i="27"/>
  <c r="H21" i="27"/>
  <c r="G21" i="27"/>
  <c r="H20" i="27"/>
  <c r="G20" i="27"/>
  <c r="H19" i="27"/>
  <c r="G19" i="27"/>
  <c r="H18" i="27"/>
  <c r="G18" i="27"/>
  <c r="H17" i="27"/>
  <c r="G17" i="27"/>
  <c r="H16" i="27"/>
  <c r="G16" i="27"/>
  <c r="H15" i="27"/>
  <c r="G15" i="27"/>
  <c r="F14" i="27"/>
  <c r="G14" i="27" s="1"/>
  <c r="E14" i="27"/>
  <c r="D14" i="27"/>
  <c r="H14" i="27" s="1"/>
  <c r="C14" i="27"/>
  <c r="H13" i="27"/>
  <c r="G13" i="27"/>
  <c r="H12" i="27"/>
  <c r="G12" i="27"/>
  <c r="H11" i="27"/>
  <c r="G11" i="27"/>
  <c r="H10" i="27"/>
  <c r="G10" i="27"/>
  <c r="H9" i="27"/>
  <c r="G9" i="27"/>
  <c r="H8" i="27"/>
  <c r="G8" i="27"/>
  <c r="H7" i="27"/>
  <c r="G7" i="27"/>
  <c r="H6" i="27"/>
  <c r="G6" i="27"/>
  <c r="H5" i="27"/>
  <c r="G5" i="27"/>
  <c r="F4" i="27"/>
  <c r="E4" i="27"/>
  <c r="D4" i="27"/>
  <c r="C4" i="27"/>
  <c r="G15" i="25"/>
  <c r="G35" i="25"/>
  <c r="G34" i="25"/>
  <c r="G33" i="25"/>
  <c r="G32" i="25"/>
  <c r="G31" i="25"/>
  <c r="G30" i="25"/>
  <c r="G29" i="25"/>
  <c r="G28" i="25"/>
  <c r="G27" i="25"/>
  <c r="G26" i="25"/>
  <c r="G25" i="25"/>
  <c r="G24" i="25"/>
  <c r="G23" i="25"/>
  <c r="G22" i="25"/>
  <c r="G21" i="25"/>
  <c r="G20" i="25"/>
  <c r="G19" i="25"/>
  <c r="G18" i="25"/>
  <c r="G17" i="25"/>
  <c r="G16" i="25"/>
  <c r="G13" i="25"/>
  <c r="G11" i="25"/>
  <c r="G10" i="25"/>
  <c r="G9" i="25"/>
  <c r="G8" i="25"/>
  <c r="G7" i="25"/>
  <c r="G6" i="25"/>
  <c r="G5" i="25"/>
  <c r="G12" i="25"/>
  <c r="H12" i="25"/>
  <c r="G4" i="27" l="1"/>
  <c r="H36" i="27"/>
  <c r="G36" i="27"/>
  <c r="H4" i="27"/>
  <c r="H35" i="25" l="1"/>
  <c r="H34" i="25"/>
  <c r="H33" i="25"/>
  <c r="H32" i="25"/>
  <c r="H31" i="25"/>
  <c r="H30" i="25"/>
  <c r="H29" i="25"/>
  <c r="H28" i="25"/>
  <c r="H27" i="25"/>
  <c r="H26" i="25"/>
  <c r="H25" i="25"/>
  <c r="H24" i="25"/>
  <c r="H23" i="25"/>
  <c r="H22" i="25"/>
  <c r="H21" i="25"/>
  <c r="H20" i="25"/>
  <c r="H19" i="25"/>
  <c r="H18" i="25"/>
  <c r="H17" i="25"/>
  <c r="H16" i="25"/>
  <c r="H15" i="25"/>
  <c r="F14" i="25"/>
  <c r="E14" i="25"/>
  <c r="D14" i="25"/>
  <c r="C14" i="25"/>
  <c r="H13" i="25"/>
  <c r="H11" i="25"/>
  <c r="H10" i="25"/>
  <c r="H9" i="25"/>
  <c r="H8" i="25"/>
  <c r="H7" i="25"/>
  <c r="H6" i="25"/>
  <c r="H5" i="25"/>
  <c r="F4" i="25"/>
  <c r="E4" i="25"/>
  <c r="D4" i="25"/>
  <c r="C4" i="25"/>
  <c r="H34" i="24"/>
  <c r="G34" i="24"/>
  <c r="H33" i="24"/>
  <c r="G33" i="24"/>
  <c r="H32" i="24"/>
  <c r="G32" i="24"/>
  <c r="H31" i="24"/>
  <c r="G31" i="24"/>
  <c r="H30" i="24"/>
  <c r="G30" i="24"/>
  <c r="H29" i="24"/>
  <c r="G29" i="24"/>
  <c r="H28" i="24"/>
  <c r="G28" i="24"/>
  <c r="H27" i="24"/>
  <c r="G27" i="24"/>
  <c r="H26" i="24"/>
  <c r="G26" i="24"/>
  <c r="H25" i="24"/>
  <c r="G25" i="24"/>
  <c r="H24" i="24"/>
  <c r="G24" i="24"/>
  <c r="H23" i="24"/>
  <c r="G23" i="24"/>
  <c r="H22" i="24"/>
  <c r="G22" i="24"/>
  <c r="H21" i="24"/>
  <c r="G21" i="24"/>
  <c r="H20" i="24"/>
  <c r="G20" i="24"/>
  <c r="H19" i="24"/>
  <c r="G19" i="24"/>
  <c r="H18" i="24"/>
  <c r="G18" i="24"/>
  <c r="H17" i="24"/>
  <c r="G17" i="24"/>
  <c r="H16" i="24"/>
  <c r="G16" i="24"/>
  <c r="H15" i="24"/>
  <c r="G15" i="24"/>
  <c r="H14" i="24"/>
  <c r="G14" i="24"/>
  <c r="F13" i="24"/>
  <c r="E13" i="24"/>
  <c r="D13" i="24"/>
  <c r="C13" i="24"/>
  <c r="H12" i="24"/>
  <c r="G12" i="24"/>
  <c r="H11" i="24"/>
  <c r="G11" i="24"/>
  <c r="H10" i="24"/>
  <c r="G10" i="24"/>
  <c r="H9" i="24"/>
  <c r="G9" i="24"/>
  <c r="H8" i="24"/>
  <c r="G8" i="24"/>
  <c r="H7" i="24"/>
  <c r="G7" i="24"/>
  <c r="H6" i="24"/>
  <c r="G6" i="24"/>
  <c r="H5" i="24"/>
  <c r="G5" i="24"/>
  <c r="F4" i="24"/>
  <c r="E4" i="24"/>
  <c r="D4" i="24"/>
  <c r="C4" i="24"/>
  <c r="H34" i="23"/>
  <c r="H33" i="23"/>
  <c r="H32" i="23"/>
  <c r="H31" i="23"/>
  <c r="H30" i="23"/>
  <c r="H29" i="23"/>
  <c r="H28" i="23"/>
  <c r="H27" i="23"/>
  <c r="H26" i="23"/>
  <c r="H25" i="23"/>
  <c r="H24" i="23"/>
  <c r="H23" i="23"/>
  <c r="H22" i="23"/>
  <c r="H21" i="23"/>
  <c r="H20" i="23"/>
  <c r="H19" i="23"/>
  <c r="H18" i="23"/>
  <c r="H17" i="23"/>
  <c r="H16" i="23"/>
  <c r="H15" i="23"/>
  <c r="H14" i="23"/>
  <c r="H12" i="23"/>
  <c r="H11" i="23"/>
  <c r="H10" i="23"/>
  <c r="H9" i="23"/>
  <c r="H8" i="23"/>
  <c r="H7" i="23"/>
  <c r="H6" i="23"/>
  <c r="H5" i="23"/>
  <c r="G34" i="23"/>
  <c r="G33" i="23"/>
  <c r="G32" i="23"/>
  <c r="G31" i="23"/>
  <c r="G30" i="23"/>
  <c r="G29" i="23"/>
  <c r="G28" i="23"/>
  <c r="G27" i="23"/>
  <c r="G26" i="23"/>
  <c r="G25" i="23"/>
  <c r="G24" i="23"/>
  <c r="G23" i="23"/>
  <c r="G22" i="23"/>
  <c r="G21" i="23"/>
  <c r="G20" i="23"/>
  <c r="G19" i="23"/>
  <c r="G18" i="23"/>
  <c r="G17" i="23"/>
  <c r="G16" i="23"/>
  <c r="G15" i="23"/>
  <c r="G14" i="23"/>
  <c r="G12" i="23"/>
  <c r="G11" i="23"/>
  <c r="G10" i="23"/>
  <c r="G9" i="23"/>
  <c r="G8" i="23"/>
  <c r="G7" i="23"/>
  <c r="G6" i="23"/>
  <c r="G5" i="23"/>
  <c r="G36" i="25" l="1"/>
  <c r="G14" i="25"/>
  <c r="G4" i="25"/>
  <c r="H14" i="25"/>
  <c r="H4" i="25"/>
  <c r="G13" i="24"/>
  <c r="G35" i="24"/>
  <c r="H13" i="24"/>
  <c r="G4" i="24"/>
  <c r="H4" i="24"/>
  <c r="H35" i="24" l="1"/>
  <c r="H36" i="25"/>
  <c r="C13" i="23"/>
  <c r="C4" i="23" l="1"/>
  <c r="E13" i="23" l="1"/>
  <c r="E4" i="23"/>
  <c r="F4" i="23" l="1"/>
  <c r="D4" i="23"/>
  <c r="F13" i="23"/>
  <c r="D13" i="23"/>
  <c r="H13" i="23" l="1"/>
  <c r="G13" i="23"/>
  <c r="H4" i="23"/>
  <c r="G4" i="23"/>
  <c r="G35" i="23" l="1"/>
  <c r="H35" i="23"/>
</calcChain>
</file>

<file path=xl/sharedStrings.xml><?xml version="1.0" encoding="utf-8"?>
<sst xmlns="http://schemas.openxmlformats.org/spreadsheetml/2006/main" count="298" uniqueCount="77">
  <si>
    <t>სულ</t>
  </si>
  <si>
    <t>სოციალურად დაუცველი მკვეთრად შეზღუდული შესაძლებლობების მქონე უსინათლო პირების დახმარება</t>
  </si>
  <si>
    <t>უფასო სწავლება სპორტულ სკოლებში და საცურაო აუზებში</t>
  </si>
  <si>
    <t>გადამდებ და არაგადამდებ დაავადებათა ეპიდემიოლოგიური კონტროლი</t>
  </si>
  <si>
    <t>კომუნალური სუბსიდირება</t>
  </si>
  <si>
    <t>უფასო სწავლება ხელოვნების სკოლებში</t>
  </si>
  <si>
    <t>პროგრამული კოდი</t>
  </si>
  <si>
    <t>100 წელს მიღწეულ მოქალაქეთათვის ერთჯერადი დახმარება</t>
  </si>
  <si>
    <t>პროგრამის დასახელება</t>
  </si>
  <si>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</si>
  <si>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ფსიქიკური ჯანმრთელობის სათემო მომსახურება</t>
  </si>
  <si>
    <t>დაავადებათა სკრინინგი</t>
  </si>
  <si>
    <t>ძუძუს კიბოს სამკურნალო მედიკამენტების დაფინანსება</t>
  </si>
  <si>
    <t>ტრანსპლანტაცია</t>
  </si>
  <si>
    <t>სოციალურად დაუცველი მრავალშვილიანი ოჯახებისათვის 18 წლამდე ასაკის თითოეულ ბავშვზე ყოველთვიური დახმარება</t>
  </si>
  <si>
    <t>უფასო სწავლება მოსწავლე ახალგაზრდობის სახლებში და სასახლეში</t>
  </si>
  <si>
    <t>ომის ვეტერანების დახმარება</t>
  </si>
  <si>
    <t>მარტოხელა ხანდაზმულთა დღის ცენტრის ხელშეწყობა</t>
  </si>
  <si>
    <t>თბილისის მუნიციპალური თავშესაფრის მოვლა-პატრონობა</t>
  </si>
  <si>
    <t>სოციალურად დაუცველი 18 წლამდე შეზღუდული შესაძლებლობის მქონე პირების დახმარება</t>
  </si>
  <si>
    <t>შინმოვლის თანადაფინანსება</t>
  </si>
  <si>
    <t>სოციალურად დაუცველ ოჯახებში ყველა ახალშობილზე ერთჯერადი დახმარება</t>
  </si>
  <si>
    <t>შეზღუდული შესაძლებლობების მქონე ბავშვთა და მოზარდთა საკურორტო მომსახურება</t>
  </si>
  <si>
    <t>ფაქტიური ხარჯის პროცენტი წლიურ ბიუჯეტში ( %)</t>
  </si>
  <si>
    <t>გაფანტული სკლეროზის სამკურნალო მედიკამენტების  დაფინანსება</t>
  </si>
  <si>
    <t>აუტიზმის სპექტრის დარღვევის მქონე ბავშვთა აბილიტაცია</t>
  </si>
  <si>
    <t>სამედიცინო და სხვა სოციალური საჭიროებების დახმარების ღონისძიებების პროგრამა</t>
  </si>
  <si>
    <t>სერვის ცენტრებში ბარათების დამზადება (ინიციალიზაცია)</t>
  </si>
  <si>
    <t>შეზღუდული შესაძლებლობების მქონე პირთა საზოგადოებაში ინტეგრაციის ხელშეწყობის პროგრამა</t>
  </si>
  <si>
    <t>06 01</t>
  </si>
  <si>
    <t>ჯანმრთელობის დაცვა</t>
  </si>
  <si>
    <t>06 02</t>
  </si>
  <si>
    <t xml:space="preserve"> სოციალური დაცვა</t>
  </si>
  <si>
    <t>06 02 08</t>
  </si>
  <si>
    <t>სოციალურად დაუცველი, საპენსიო ასაკის პირებისათვის მედიკამენტების დაფინანსება</t>
  </si>
  <si>
    <t>დამტკიცებული ბიუჯეტი (1000 ლარი)</t>
  </si>
  <si>
    <t>ბიუჯეტი ცვლილებების შემდეგ (1000 ლარი)</t>
  </si>
  <si>
    <t>06 01 02</t>
  </si>
  <si>
    <t>06 01 03</t>
  </si>
  <si>
    <t>06 01 05</t>
  </si>
  <si>
    <t>06 01 06</t>
  </si>
  <si>
    <t>06 01 07</t>
  </si>
  <si>
    <t>06 01 08</t>
  </si>
  <si>
    <t>06 01 13</t>
  </si>
  <si>
    <t>06 02 01</t>
  </si>
  <si>
    <t>06 02 02</t>
  </si>
  <si>
    <t>06 02 03</t>
  </si>
  <si>
    <t xml:space="preserve">მცირე საოჯახო ტიპის სახლებიდან გასული, სრულწლოვანი პირების დამოუკიდებელი ცხოვრების ხელშეწყობა </t>
  </si>
  <si>
    <t>06 02 04</t>
  </si>
  <si>
    <t>06 02 05</t>
  </si>
  <si>
    <t>06 02 06 01</t>
  </si>
  <si>
    <t>06 02 06 02</t>
  </si>
  <si>
    <t>06 02 06 03</t>
  </si>
  <si>
    <t>06 02 06 04</t>
  </si>
  <si>
    <t>06 02 09</t>
  </si>
  <si>
    <t>06 02 10</t>
  </si>
  <si>
    <t>06 02 13</t>
  </si>
  <si>
    <t>06 02 21</t>
  </si>
  <si>
    <t>06 02 22</t>
  </si>
  <si>
    <t>06 02 23</t>
  </si>
  <si>
    <t>06 02 24</t>
  </si>
  <si>
    <t>06 02 25</t>
  </si>
  <si>
    <t>06 02 26</t>
  </si>
  <si>
    <t>06 02 28</t>
  </si>
  <si>
    <t>ფაქტიური ხარჯის პროცენტი კვარტალში ბიუჯეტში ( %)</t>
  </si>
  <si>
    <t>ფაქტიური ხარჯი (1000 ლარი)</t>
  </si>
  <si>
    <t>I კვარტლის გეგმა (1000 ლარი)</t>
  </si>
  <si>
    <t>06 01 04</t>
  </si>
  <si>
    <t>სახსრების ენდოპროთეზირების დაფინანსება</t>
  </si>
  <si>
    <t>"ვორლდ ვიჟენ საქართველოს" სოციალურად დაუცველი ბავშვების დღის ცენტრის თანადაფინანსება</t>
  </si>
  <si>
    <t>06 02 27</t>
  </si>
  <si>
    <t>პერსონალური ასისტენტის მომსახურებით უზრუნველყოფის ქვეპროგრამა</t>
  </si>
  <si>
    <t>II კვარტლის გეგმა (1000 ლარი)</t>
  </si>
  <si>
    <t>III კვარტლის გეგმა (1000 ლარი)</t>
  </si>
  <si>
    <t>რევმატოიდული ართრიტის სამკურნალო მედიკამენტების დაფინანსება</t>
  </si>
  <si>
    <t>10 37</t>
  </si>
  <si>
    <t>აპარატი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</si>
</sst>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#,##0.0;\-#,##0.0;\-"/>
    <numFmt numFmtId="166" formatCode="#,##0.0_ ;\-#,##0.0\ "/>
  </numFmts>
  <fonts count="12" x14ac:knownFonts="1">
    <font>
      <sz val="11"/>
      <color theme="1"/>
      <name val="Sylfaen"/>
      <family val="2"/>
      <scheme val="minor"/>
    </font>
    <font>
      <sz val="11"/>
      <color theme="1"/>
      <name val="Sylfaen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color indexed="8"/>
      <name val="Arial"/>
      <family val="2"/>
    </font>
    <font>
      <sz val="10"/>
      <color theme="1"/>
      <name val="Calibri"/>
      <family val="2"/>
    </font>
    <font>
      <b/>
      <sz val="10"/>
      <color indexed="8"/>
      <name val="Calibri"/>
      <family val="2"/>
    </font>
    <font>
      <b/>
      <sz val="10"/>
      <name val="Calibri"/>
      <family val="2"/>
    </font>
    <font>
      <sz val="10"/>
      <color indexed="8"/>
      <name val="Calibri"/>
      <family val="2"/>
    </font>
    <font>
      <sz val="10"/>
      <name val="Calibri"/>
      <family val="2"/>
    </font>
    <font>
      <b/>
      <sz val="16"/>
      <color rgb="FF0070C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double">
        <color rgb="FF00B0F0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164" fontId="4" fillId="0" borderId="0" applyFont="0" applyFill="0" applyBorder="0" applyAlignment="0" applyProtection="0"/>
    <xf numFmtId="0" fontId="5" fillId="0" borderId="0"/>
    <xf numFmtId="0" fontId="1" fillId="0" borderId="0"/>
  </cellStyleXfs>
  <cellXfs count="14">
    <xf numFmtId="0" fontId="0" fillId="0" borderId="0" xfId="0"/>
    <xf numFmtId="0" fontId="6" fillId="0" borderId="0" xfId="0" applyFont="1" applyAlignment="1">
      <alignment vertical="center"/>
    </xf>
    <xf numFmtId="0" fontId="7" fillId="4" borderId="1" xfId="4" applyFont="1" applyFill="1" applyBorder="1" applyAlignment="1">
      <alignment horizontal="center" vertical="center" wrapText="1"/>
    </xf>
    <xf numFmtId="49" fontId="7" fillId="4" borderId="1" xfId="4" applyNumberFormat="1" applyFont="1" applyFill="1" applyBorder="1" applyAlignment="1">
      <alignment horizontal="center" vertical="center"/>
    </xf>
    <xf numFmtId="0" fontId="7" fillId="4" borderId="1" xfId="4" applyFont="1" applyFill="1" applyBorder="1" applyAlignment="1">
      <alignment horizontal="center" vertical="center"/>
    </xf>
    <xf numFmtId="165" fontId="7" fillId="4" borderId="1" xfId="4" applyNumberFormat="1" applyFont="1" applyFill="1" applyBorder="1" applyAlignment="1">
      <alignment vertical="center"/>
    </xf>
    <xf numFmtId="165" fontId="8" fillId="4" borderId="1" xfId="4" applyNumberFormat="1" applyFont="1" applyFill="1" applyBorder="1" applyAlignment="1">
      <alignment vertical="center"/>
    </xf>
    <xf numFmtId="49" fontId="9" fillId="3" borderId="0" xfId="4" applyNumberFormat="1" applyFont="1" applyFill="1" applyAlignment="1">
      <alignment vertical="center"/>
    </xf>
    <xf numFmtId="0" fontId="9" fillId="3" borderId="0" xfId="4" applyFont="1" applyFill="1" applyAlignment="1">
      <alignment horizontal="left" vertical="center"/>
    </xf>
    <xf numFmtId="165" fontId="9" fillId="3" borderId="0" xfId="4" applyNumberFormat="1" applyFont="1" applyFill="1" applyAlignment="1">
      <alignment vertical="center"/>
    </xf>
    <xf numFmtId="165" fontId="10" fillId="3" borderId="0" xfId="4" applyNumberFormat="1" applyFont="1" applyFill="1" applyAlignment="1">
      <alignment vertical="center"/>
    </xf>
    <xf numFmtId="166" fontId="6" fillId="0" borderId="0" xfId="0" applyNumberFormat="1" applyFont="1" applyAlignment="1">
      <alignment vertical="center"/>
    </xf>
    <xf numFmtId="0" fontId="11" fillId="2" borderId="0" xfId="0" applyFont="1" applyFill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</cellXfs>
  <cellStyles count="6">
    <cellStyle name="Comma 2" xfId="3" xr:uid="{00000000-0005-0000-0000-000000000000}"/>
    <cellStyle name="Normal" xfId="0" builtinId="0"/>
    <cellStyle name="Normal 2" xfId="1" xr:uid="{00000000-0005-0000-0000-000002000000}"/>
    <cellStyle name="Normal 3" xfId="2" xr:uid="{00000000-0005-0000-0000-000003000000}"/>
    <cellStyle name="Normal 3 2" xfId="5" xr:uid="{00000000-0005-0000-0000-000004000000}"/>
    <cellStyle name="Normal_01_IANVARI" xfId="4" xr:uid="{00000000-0005-0000-0000-000005000000}"/>
  </cellStyles>
  <dxfs count="0"/>
  <tableStyles count="0" defaultTableStyle="TableStyleMedium9" defaultPivotStyle="PivotStyleLight16"/>
  <colors>
    <mruColors>
      <color rgb="FFE4EB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971550</xdr:colOff>
      <xdr:row>0</xdr:row>
      <xdr:rowOff>952500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71550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971550</xdr:colOff>
      <xdr:row>0</xdr:row>
      <xdr:rowOff>952500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C4DE6335-60B2-4E3D-9215-738B2CC16C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71550" cy="952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971550</xdr:colOff>
      <xdr:row>0</xdr:row>
      <xdr:rowOff>952500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8069BC07-C5C2-49C6-AB39-D8B81A513F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71550" cy="9525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971550</xdr:colOff>
      <xdr:row>0</xdr:row>
      <xdr:rowOff>952500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D3EC6F24-60AB-4AA7-A44E-1F141BF96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7155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showGridLines="0" zoomScaleNormal="100" workbookViewId="0">
      <selection activeCell="C35" sqref="C35:F35"/>
    </sheetView>
  </sheetViews>
  <sheetFormatPr defaultColWidth="9.125" defaultRowHeight="12.75" x14ac:dyDescent="0.25"/>
  <cols>
    <col min="1" max="1" width="13" style="1" customWidth="1"/>
    <col min="2" max="2" width="94" style="1" bestFit="1" customWidth="1"/>
    <col min="3" max="3" width="20.125" style="1" bestFit="1" customWidth="1"/>
    <col min="4" max="4" width="17.75" style="1" bestFit="1" customWidth="1"/>
    <col min="5" max="5" width="14.375" style="1" bestFit="1" customWidth="1"/>
    <col min="6" max="6" width="14.25" style="1" bestFit="1" customWidth="1"/>
    <col min="7" max="7" width="18.375" style="1" bestFit="1" customWidth="1"/>
    <col min="8" max="8" width="15.125" style="1" bestFit="1" customWidth="1"/>
    <col min="9" max="16384" width="9.125" style="1"/>
  </cols>
  <sheetData>
    <row r="1" spans="1:14" ht="76.5" customHeight="1" thickBot="1" x14ac:dyDescent="0.3">
      <c r="B1" s="13" t="s">
        <v>9</v>
      </c>
      <c r="C1" s="13"/>
      <c r="D1" s="13"/>
      <c r="E1" s="13"/>
      <c r="F1" s="13"/>
      <c r="G1" s="13"/>
      <c r="H1" s="13"/>
    </row>
    <row r="2" spans="1:14" ht="39.75" thickTop="1" thickBot="1" x14ac:dyDescent="0.3">
      <c r="A2" s="2" t="s">
        <v>6</v>
      </c>
      <c r="B2" s="2" t="s">
        <v>8</v>
      </c>
      <c r="C2" s="2" t="s">
        <v>35</v>
      </c>
      <c r="D2" s="2" t="s">
        <v>36</v>
      </c>
      <c r="E2" s="2" t="s">
        <v>66</v>
      </c>
      <c r="F2" s="2" t="s">
        <v>65</v>
      </c>
      <c r="G2" s="2" t="s">
        <v>64</v>
      </c>
      <c r="H2" s="2" t="s">
        <v>23</v>
      </c>
    </row>
    <row r="3" spans="1:14" ht="14.25" thickTop="1" thickBot="1" x14ac:dyDescent="0.3">
      <c r="A3" s="7" t="s">
        <v>75</v>
      </c>
      <c r="B3" s="8" t="s">
        <v>76</v>
      </c>
      <c r="C3" s="9">
        <v>1156200</v>
      </c>
      <c r="D3" s="9">
        <v>1266500</v>
      </c>
      <c r="E3" s="9">
        <v>316625</v>
      </c>
      <c r="F3" s="10">
        <v>244260.04</v>
      </c>
      <c r="G3" s="10">
        <f>IFERROR(F3/$E3*100,"")</f>
        <v>77.144900118436638</v>
      </c>
      <c r="H3" s="10">
        <f>IFERROR(F3/$D3*100,"")</f>
        <v>19.28622502960916</v>
      </c>
    </row>
    <row r="4" spans="1:14" ht="14.25" thickTop="1" thickBot="1" x14ac:dyDescent="0.3">
      <c r="A4" s="3" t="s">
        <v>29</v>
      </c>
      <c r="B4" s="4" t="s">
        <v>30</v>
      </c>
      <c r="C4" s="5">
        <f t="shared" ref="C4:F4" si="0">SUM(C5:C12)</f>
        <v>32783000</v>
      </c>
      <c r="D4" s="5">
        <f t="shared" si="0"/>
        <v>37249500</v>
      </c>
      <c r="E4" s="5">
        <f t="shared" si="0"/>
        <v>11135205</v>
      </c>
      <c r="F4" s="5">
        <f t="shared" si="0"/>
        <v>10979437.26</v>
      </c>
      <c r="G4" s="6">
        <f>IFERROR(F4/$E4*100,"")</f>
        <v>98.601123733240641</v>
      </c>
      <c r="H4" s="6">
        <f>IFERROR(F4/$D4*100,"")</f>
        <v>29.475394998590588</v>
      </c>
    </row>
    <row r="5" spans="1:14" ht="13.5" thickTop="1" x14ac:dyDescent="0.25">
      <c r="A5" s="7" t="s">
        <v>37</v>
      </c>
      <c r="B5" s="8" t="s">
        <v>11</v>
      </c>
      <c r="C5" s="9">
        <v>2000000</v>
      </c>
      <c r="D5" s="9">
        <v>2800000</v>
      </c>
      <c r="E5" s="9">
        <v>793000</v>
      </c>
      <c r="F5" s="9">
        <v>755750</v>
      </c>
      <c r="G5" s="10">
        <f t="shared" ref="G5:G35" si="1">IFERROR(F5/$E5*100,"")</f>
        <v>95.302648171500621</v>
      </c>
      <c r="H5" s="10">
        <f t="shared" ref="H5:H35" si="2">IFERROR(F5/$D5*100,"")</f>
        <v>26.991071428571427</v>
      </c>
      <c r="M5" s="11"/>
      <c r="N5" s="11"/>
    </row>
    <row r="6" spans="1:14" x14ac:dyDescent="0.25">
      <c r="A6" s="7" t="s">
        <v>38</v>
      </c>
      <c r="B6" s="8" t="s">
        <v>3</v>
      </c>
      <c r="C6" s="9">
        <v>701500</v>
      </c>
      <c r="D6" s="9">
        <v>768000</v>
      </c>
      <c r="E6" s="9">
        <v>197330</v>
      </c>
      <c r="F6" s="10">
        <v>190579.96</v>
      </c>
      <c r="G6" s="10">
        <f t="shared" si="1"/>
        <v>96.5793138397608</v>
      </c>
      <c r="H6" s="10">
        <f t="shared" si="2"/>
        <v>24.81509895833333</v>
      </c>
      <c r="M6" s="11"/>
      <c r="N6" s="11"/>
    </row>
    <row r="7" spans="1:14" x14ac:dyDescent="0.25">
      <c r="A7" s="7" t="s">
        <v>67</v>
      </c>
      <c r="B7" s="8" t="s">
        <v>68</v>
      </c>
      <c r="C7" s="9">
        <v>1000000</v>
      </c>
      <c r="D7" s="9">
        <v>2000000</v>
      </c>
      <c r="E7" s="9">
        <v>500000</v>
      </c>
      <c r="F7" s="10">
        <v>490742.14</v>
      </c>
      <c r="G7" s="10">
        <f t="shared" si="1"/>
        <v>98.148427999999996</v>
      </c>
      <c r="H7" s="10">
        <f t="shared" si="2"/>
        <v>24.537106999999999</v>
      </c>
      <c r="M7" s="11"/>
      <c r="N7" s="11"/>
    </row>
    <row r="8" spans="1:14" x14ac:dyDescent="0.25">
      <c r="A8" s="7" t="s">
        <v>39</v>
      </c>
      <c r="B8" s="8" t="s">
        <v>24</v>
      </c>
      <c r="C8" s="9">
        <v>2676500</v>
      </c>
      <c r="D8" s="9">
        <v>3276500</v>
      </c>
      <c r="E8" s="9">
        <v>1207625</v>
      </c>
      <c r="F8" s="10">
        <v>1207625</v>
      </c>
      <c r="G8" s="10">
        <f t="shared" si="1"/>
        <v>100</v>
      </c>
      <c r="H8" s="10">
        <f t="shared" si="2"/>
        <v>36.857164657408816</v>
      </c>
      <c r="M8" s="11"/>
      <c r="N8" s="11"/>
    </row>
    <row r="9" spans="1:14" x14ac:dyDescent="0.25">
      <c r="A9" s="7" t="s">
        <v>40</v>
      </c>
      <c r="B9" s="8" t="s">
        <v>25</v>
      </c>
      <c r="C9" s="9">
        <v>9745000</v>
      </c>
      <c r="D9" s="9">
        <v>11245000</v>
      </c>
      <c r="E9" s="9">
        <v>2822250</v>
      </c>
      <c r="F9" s="10">
        <v>2816407</v>
      </c>
      <c r="G9" s="10">
        <f t="shared" si="1"/>
        <v>99.792966604659412</v>
      </c>
      <c r="H9" s="10">
        <f t="shared" si="2"/>
        <v>25.045860382392178</v>
      </c>
      <c r="M9" s="11"/>
      <c r="N9" s="11"/>
    </row>
    <row r="10" spans="1:14" x14ac:dyDescent="0.25">
      <c r="A10" s="7" t="s">
        <v>41</v>
      </c>
      <c r="B10" s="8" t="s">
        <v>12</v>
      </c>
      <c r="C10" s="9">
        <v>6160000</v>
      </c>
      <c r="D10" s="9">
        <v>6660000</v>
      </c>
      <c r="E10" s="9">
        <v>1735000</v>
      </c>
      <c r="F10" s="10">
        <v>1729400</v>
      </c>
      <c r="G10" s="10">
        <f t="shared" si="1"/>
        <v>99.677233429394818</v>
      </c>
      <c r="H10" s="10">
        <f t="shared" si="2"/>
        <v>25.966966966966964</v>
      </c>
      <c r="M10" s="11"/>
      <c r="N10" s="11"/>
    </row>
    <row r="11" spans="1:14" x14ac:dyDescent="0.25">
      <c r="A11" s="7" t="s">
        <v>42</v>
      </c>
      <c r="B11" s="8" t="s">
        <v>10</v>
      </c>
      <c r="C11" s="9">
        <v>1000000</v>
      </c>
      <c r="D11" s="9">
        <v>1000000</v>
      </c>
      <c r="E11" s="9">
        <v>300000</v>
      </c>
      <c r="F11" s="10">
        <v>240347.9</v>
      </c>
      <c r="G11" s="10">
        <f t="shared" si="1"/>
        <v>80.115966666666665</v>
      </c>
      <c r="H11" s="10">
        <f t="shared" si="2"/>
        <v>24.034790000000001</v>
      </c>
      <c r="M11" s="11"/>
      <c r="N11" s="11"/>
    </row>
    <row r="12" spans="1:14" ht="13.5" thickBot="1" x14ac:dyDescent="0.3">
      <c r="A12" s="7" t="s">
        <v>43</v>
      </c>
      <c r="B12" s="8" t="s">
        <v>13</v>
      </c>
      <c r="C12" s="9">
        <v>9500000</v>
      </c>
      <c r="D12" s="9">
        <v>9500000</v>
      </c>
      <c r="E12" s="9">
        <v>3580000</v>
      </c>
      <c r="F12" s="10">
        <v>3548585.26</v>
      </c>
      <c r="G12" s="10">
        <f t="shared" si="1"/>
        <v>99.122493296089374</v>
      </c>
      <c r="H12" s="10">
        <f t="shared" si="2"/>
        <v>37.353529052631579</v>
      </c>
      <c r="M12" s="11"/>
      <c r="N12" s="11"/>
    </row>
    <row r="13" spans="1:14" ht="14.25" thickTop="1" thickBot="1" x14ac:dyDescent="0.3">
      <c r="A13" s="3" t="s">
        <v>31</v>
      </c>
      <c r="B13" s="4" t="s">
        <v>32</v>
      </c>
      <c r="C13" s="5">
        <f>SUM(C14:C34)</f>
        <v>55386099.600000001</v>
      </c>
      <c r="D13" s="5">
        <f>SUM(D14:D34)</f>
        <v>59514733.560000002</v>
      </c>
      <c r="E13" s="5">
        <f>SUM(E14:E34)</f>
        <v>18032491.059999999</v>
      </c>
      <c r="F13" s="5">
        <f>SUM(F14:F34)</f>
        <v>16914576.389999997</v>
      </c>
      <c r="G13" s="6">
        <f t="shared" si="1"/>
        <v>93.800553310796971</v>
      </c>
      <c r="H13" s="6">
        <f t="shared" si="2"/>
        <v>28.420821833886734</v>
      </c>
      <c r="M13" s="11"/>
      <c r="N13" s="11"/>
    </row>
    <row r="14" spans="1:14" ht="13.5" thickTop="1" x14ac:dyDescent="0.25">
      <c r="A14" s="7" t="s">
        <v>44</v>
      </c>
      <c r="B14" s="8" t="s">
        <v>4</v>
      </c>
      <c r="C14" s="9">
        <v>10000000</v>
      </c>
      <c r="D14" s="9">
        <v>10000933.560000001</v>
      </c>
      <c r="E14" s="9">
        <v>6344933.5599999996</v>
      </c>
      <c r="F14" s="10">
        <v>6337352.6600000001</v>
      </c>
      <c r="G14" s="10">
        <f t="shared" si="1"/>
        <v>99.880520419507761</v>
      </c>
      <c r="H14" s="10">
        <f t="shared" si="2"/>
        <v>63.367610853321175</v>
      </c>
      <c r="M14" s="11"/>
      <c r="N14" s="11"/>
    </row>
    <row r="15" spans="1:14" x14ac:dyDescent="0.25">
      <c r="A15" s="7" t="s">
        <v>45</v>
      </c>
      <c r="B15" s="8" t="s">
        <v>14</v>
      </c>
      <c r="C15" s="9">
        <v>11940000</v>
      </c>
      <c r="D15" s="9">
        <v>12141000</v>
      </c>
      <c r="E15" s="9">
        <v>3185250</v>
      </c>
      <c r="F15" s="10">
        <v>3142000</v>
      </c>
      <c r="G15" s="10">
        <f t="shared" si="1"/>
        <v>98.642178792873409</v>
      </c>
      <c r="H15" s="10">
        <f t="shared" si="2"/>
        <v>25.879252120912611</v>
      </c>
      <c r="M15" s="11"/>
      <c r="N15" s="11"/>
    </row>
    <row r="16" spans="1:14" x14ac:dyDescent="0.25">
      <c r="A16" s="7" t="s">
        <v>46</v>
      </c>
      <c r="B16" s="8" t="s">
        <v>47</v>
      </c>
      <c r="C16" s="9">
        <v>36000</v>
      </c>
      <c r="D16" s="9">
        <v>36000</v>
      </c>
      <c r="E16" s="9">
        <v>11000</v>
      </c>
      <c r="F16" s="10">
        <v>7500</v>
      </c>
      <c r="G16" s="10">
        <f t="shared" si="1"/>
        <v>68.181818181818173</v>
      </c>
      <c r="H16" s="10">
        <f t="shared" si="2"/>
        <v>20.833333333333336</v>
      </c>
      <c r="M16" s="11"/>
      <c r="N16" s="11"/>
    </row>
    <row r="17" spans="1:14" x14ac:dyDescent="0.25">
      <c r="A17" s="7" t="s">
        <v>48</v>
      </c>
      <c r="B17" s="8" t="s">
        <v>22</v>
      </c>
      <c r="C17" s="9">
        <v>2016600</v>
      </c>
      <c r="D17" s="9">
        <v>2416600</v>
      </c>
      <c r="E17" s="9">
        <v>6000</v>
      </c>
      <c r="F17" s="10">
        <v>6000</v>
      </c>
      <c r="G17" s="10">
        <f t="shared" si="1"/>
        <v>100</v>
      </c>
      <c r="H17" s="10">
        <f t="shared" si="2"/>
        <v>0.2482827112472068</v>
      </c>
      <c r="M17" s="11"/>
      <c r="N17" s="11"/>
    </row>
    <row r="18" spans="1:14" x14ac:dyDescent="0.25">
      <c r="A18" s="7" t="s">
        <v>49</v>
      </c>
      <c r="B18" s="8" t="s">
        <v>7</v>
      </c>
      <c r="C18" s="9">
        <v>63000</v>
      </c>
      <c r="D18" s="9">
        <v>630000</v>
      </c>
      <c r="E18" s="9">
        <v>450000</v>
      </c>
      <c r="F18" s="10">
        <v>450000</v>
      </c>
      <c r="G18" s="10">
        <f t="shared" si="1"/>
        <v>100</v>
      </c>
      <c r="H18" s="10">
        <f t="shared" si="2"/>
        <v>71.428571428571431</v>
      </c>
      <c r="M18" s="11"/>
      <c r="N18" s="11"/>
    </row>
    <row r="19" spans="1:14" x14ac:dyDescent="0.25">
      <c r="A19" s="7" t="s">
        <v>50</v>
      </c>
      <c r="B19" s="8" t="s">
        <v>15</v>
      </c>
      <c r="C19" s="9">
        <v>627400</v>
      </c>
      <c r="D19" s="9">
        <v>749000</v>
      </c>
      <c r="E19" s="9">
        <v>155200</v>
      </c>
      <c r="F19" s="10">
        <v>150255</v>
      </c>
      <c r="G19" s="10">
        <f t="shared" si="1"/>
        <v>96.813788659793815</v>
      </c>
      <c r="H19" s="10">
        <f t="shared" si="2"/>
        <v>20.0607476635514</v>
      </c>
      <c r="M19" s="11"/>
      <c r="N19" s="11"/>
    </row>
    <row r="20" spans="1:14" x14ac:dyDescent="0.25">
      <c r="A20" s="7" t="s">
        <v>51</v>
      </c>
      <c r="B20" s="8" t="s">
        <v>5</v>
      </c>
      <c r="C20" s="9">
        <v>980000</v>
      </c>
      <c r="D20" s="9">
        <v>980000</v>
      </c>
      <c r="E20" s="9">
        <v>204400</v>
      </c>
      <c r="F20" s="10">
        <v>204400</v>
      </c>
      <c r="G20" s="10">
        <f t="shared" si="1"/>
        <v>100</v>
      </c>
      <c r="H20" s="10">
        <f t="shared" si="2"/>
        <v>20.857142857142858</v>
      </c>
      <c r="M20" s="11"/>
      <c r="N20" s="11"/>
    </row>
    <row r="21" spans="1:14" x14ac:dyDescent="0.25">
      <c r="A21" s="7" t="s">
        <v>52</v>
      </c>
      <c r="B21" s="8" t="s">
        <v>2</v>
      </c>
      <c r="C21" s="9">
        <v>688500</v>
      </c>
      <c r="D21" s="9">
        <v>566900</v>
      </c>
      <c r="E21" s="9">
        <v>118000</v>
      </c>
      <c r="F21" s="10">
        <v>101628.92</v>
      </c>
      <c r="G21" s="10">
        <f t="shared" si="1"/>
        <v>86.126203389830508</v>
      </c>
      <c r="H21" s="10">
        <f t="shared" si="2"/>
        <v>17.927133533251013</v>
      </c>
      <c r="M21" s="11"/>
      <c r="N21" s="11"/>
    </row>
    <row r="22" spans="1:14" x14ac:dyDescent="0.25">
      <c r="A22" s="7" t="s">
        <v>53</v>
      </c>
      <c r="B22" s="8" t="s">
        <v>27</v>
      </c>
      <c r="C22" s="9">
        <v>250000</v>
      </c>
      <c r="D22" s="9">
        <v>250000</v>
      </c>
      <c r="E22" s="9">
        <v>90100</v>
      </c>
      <c r="F22" s="10">
        <v>24287.1</v>
      </c>
      <c r="G22" s="10">
        <f t="shared" si="1"/>
        <v>26.95571587125416</v>
      </c>
      <c r="H22" s="10">
        <f t="shared" si="2"/>
        <v>9.7148399999999988</v>
      </c>
      <c r="M22" s="11"/>
      <c r="N22" s="11"/>
    </row>
    <row r="23" spans="1:14" x14ac:dyDescent="0.25">
      <c r="A23" s="7" t="s">
        <v>33</v>
      </c>
      <c r="B23" s="8" t="s">
        <v>34</v>
      </c>
      <c r="C23" s="9">
        <v>10000000</v>
      </c>
      <c r="D23" s="9">
        <v>10000000</v>
      </c>
      <c r="E23" s="9">
        <v>2495380</v>
      </c>
      <c r="F23" s="10">
        <v>1880904.48</v>
      </c>
      <c r="G23" s="10">
        <f t="shared" si="1"/>
        <v>75.375473074241199</v>
      </c>
      <c r="H23" s="10">
        <f t="shared" si="2"/>
        <v>18.809044799999999</v>
      </c>
      <c r="M23" s="11"/>
      <c r="N23" s="11"/>
    </row>
    <row r="24" spans="1:14" x14ac:dyDescent="0.25">
      <c r="A24" s="7" t="s">
        <v>54</v>
      </c>
      <c r="B24" s="8" t="s">
        <v>26</v>
      </c>
      <c r="C24" s="9">
        <v>13000000</v>
      </c>
      <c r="D24" s="9">
        <v>14000000</v>
      </c>
      <c r="E24" s="9">
        <v>3600000</v>
      </c>
      <c r="F24" s="10">
        <v>3598333.84</v>
      </c>
      <c r="G24" s="10">
        <f t="shared" si="1"/>
        <v>99.953717777777769</v>
      </c>
      <c r="H24" s="10">
        <f t="shared" si="2"/>
        <v>25.702384571428571</v>
      </c>
      <c r="M24" s="11"/>
      <c r="N24" s="11"/>
    </row>
    <row r="25" spans="1:14" x14ac:dyDescent="0.25">
      <c r="A25" s="7" t="s">
        <v>55</v>
      </c>
      <c r="B25" s="8" t="s">
        <v>16</v>
      </c>
      <c r="C25" s="9">
        <v>66500</v>
      </c>
      <c r="D25" s="9">
        <v>66500</v>
      </c>
      <c r="E25" s="9">
        <v>0</v>
      </c>
      <c r="F25" s="10">
        <v>0</v>
      </c>
      <c r="G25" s="10" t="str">
        <f t="shared" si="1"/>
        <v/>
      </c>
      <c r="H25" s="10">
        <f t="shared" si="2"/>
        <v>0</v>
      </c>
      <c r="M25" s="11"/>
      <c r="N25" s="11"/>
    </row>
    <row r="26" spans="1:14" x14ac:dyDescent="0.25">
      <c r="A26" s="7" t="s">
        <v>56</v>
      </c>
      <c r="B26" s="8" t="s">
        <v>17</v>
      </c>
      <c r="C26" s="9">
        <v>7400</v>
      </c>
      <c r="D26" s="9">
        <v>7400</v>
      </c>
      <c r="E26" s="9">
        <v>1375</v>
      </c>
      <c r="F26" s="10">
        <v>1199.54</v>
      </c>
      <c r="G26" s="10">
        <f t="shared" si="1"/>
        <v>87.23927272727272</v>
      </c>
      <c r="H26" s="10">
        <f t="shared" si="2"/>
        <v>16.21</v>
      </c>
      <c r="M26" s="11"/>
      <c r="N26" s="11"/>
    </row>
    <row r="27" spans="1:14" x14ac:dyDescent="0.25">
      <c r="A27" s="7" t="s">
        <v>57</v>
      </c>
      <c r="B27" s="8" t="s">
        <v>18</v>
      </c>
      <c r="C27" s="9">
        <v>1749799.6</v>
      </c>
      <c r="D27" s="9">
        <v>2974500.0000000005</v>
      </c>
      <c r="E27" s="9">
        <v>593652.5</v>
      </c>
      <c r="F27" s="10">
        <v>478116.07</v>
      </c>
      <c r="G27" s="10">
        <f t="shared" si="1"/>
        <v>80.538036982915102</v>
      </c>
      <c r="H27" s="10">
        <f t="shared" si="2"/>
        <v>16.073829887376025</v>
      </c>
      <c r="M27" s="11"/>
      <c r="N27" s="11"/>
    </row>
    <row r="28" spans="1:14" x14ac:dyDescent="0.25">
      <c r="A28" s="7" t="s">
        <v>58</v>
      </c>
      <c r="B28" s="8" t="s">
        <v>19</v>
      </c>
      <c r="C28" s="9">
        <v>1240000</v>
      </c>
      <c r="D28" s="9">
        <v>1340000</v>
      </c>
      <c r="E28" s="9">
        <v>64800</v>
      </c>
      <c r="F28" s="10">
        <v>55200</v>
      </c>
      <c r="G28" s="10">
        <f t="shared" si="1"/>
        <v>85.18518518518519</v>
      </c>
      <c r="H28" s="10">
        <f t="shared" si="2"/>
        <v>4.1194029850746272</v>
      </c>
      <c r="M28" s="11"/>
      <c r="N28" s="11"/>
    </row>
    <row r="29" spans="1:14" x14ac:dyDescent="0.25">
      <c r="A29" s="7" t="s">
        <v>59</v>
      </c>
      <c r="B29" s="8" t="s">
        <v>69</v>
      </c>
      <c r="C29" s="9">
        <v>84700</v>
      </c>
      <c r="D29" s="9">
        <v>84700</v>
      </c>
      <c r="E29" s="9">
        <v>14500</v>
      </c>
      <c r="F29" s="10">
        <v>7260</v>
      </c>
      <c r="G29" s="10">
        <f t="shared" si="1"/>
        <v>50.068965517241381</v>
      </c>
      <c r="H29" s="10">
        <f t="shared" si="2"/>
        <v>8.5714285714285712</v>
      </c>
      <c r="M29" s="11"/>
      <c r="N29" s="11"/>
    </row>
    <row r="30" spans="1:14" x14ac:dyDescent="0.25">
      <c r="A30" s="7" t="s">
        <v>60</v>
      </c>
      <c r="B30" s="8" t="s">
        <v>1</v>
      </c>
      <c r="C30" s="9">
        <v>565200</v>
      </c>
      <c r="D30" s="9">
        <v>565200</v>
      </c>
      <c r="E30" s="9">
        <v>20100</v>
      </c>
      <c r="F30" s="10">
        <v>3900</v>
      </c>
      <c r="G30" s="10">
        <f t="shared" si="1"/>
        <v>19.402985074626866</v>
      </c>
      <c r="H30" s="10">
        <f t="shared" si="2"/>
        <v>0.69002123142250538</v>
      </c>
      <c r="M30" s="11"/>
      <c r="N30" s="11"/>
    </row>
    <row r="31" spans="1:14" x14ac:dyDescent="0.25">
      <c r="A31" s="7" t="s">
        <v>61</v>
      </c>
      <c r="B31" s="8" t="s">
        <v>21</v>
      </c>
      <c r="C31" s="9">
        <v>632500</v>
      </c>
      <c r="D31" s="9">
        <v>632500</v>
      </c>
      <c r="E31" s="9">
        <v>192500</v>
      </c>
      <c r="F31" s="10">
        <v>153300</v>
      </c>
      <c r="G31" s="10">
        <f t="shared" si="1"/>
        <v>79.63636363636364</v>
      </c>
      <c r="H31" s="10">
        <f t="shared" si="2"/>
        <v>24.237154150197629</v>
      </c>
      <c r="M31" s="11"/>
      <c r="N31" s="11"/>
    </row>
    <row r="32" spans="1:14" x14ac:dyDescent="0.25">
      <c r="A32" s="7" t="s">
        <v>62</v>
      </c>
      <c r="B32" s="8" t="s">
        <v>20</v>
      </c>
      <c r="C32" s="9">
        <v>452500</v>
      </c>
      <c r="D32" s="9">
        <v>487500</v>
      </c>
      <c r="E32" s="9">
        <v>86700</v>
      </c>
      <c r="F32" s="10">
        <v>66430.58</v>
      </c>
      <c r="G32" s="10">
        <f t="shared" si="1"/>
        <v>76.62119953863899</v>
      </c>
      <c r="H32" s="10">
        <f t="shared" si="2"/>
        <v>13.626785641025641</v>
      </c>
      <c r="M32" s="11"/>
      <c r="N32" s="11"/>
    </row>
    <row r="33" spans="1:14" x14ac:dyDescent="0.25">
      <c r="A33" s="7" t="s">
        <v>70</v>
      </c>
      <c r="B33" s="8" t="s">
        <v>71</v>
      </c>
      <c r="C33" s="9">
        <v>0</v>
      </c>
      <c r="D33" s="9">
        <v>600000</v>
      </c>
      <c r="E33" s="9">
        <v>150000</v>
      </c>
      <c r="F33" s="10">
        <v>120635</v>
      </c>
      <c r="G33" s="10">
        <f t="shared" si="1"/>
        <v>80.423333333333332</v>
      </c>
      <c r="H33" s="10">
        <f t="shared" si="2"/>
        <v>20.105833333333333</v>
      </c>
      <c r="M33" s="11"/>
      <c r="N33" s="11"/>
    </row>
    <row r="34" spans="1:14" ht="13.5" thickBot="1" x14ac:dyDescent="0.3">
      <c r="A34" s="7" t="s">
        <v>63</v>
      </c>
      <c r="B34" s="8" t="s">
        <v>28</v>
      </c>
      <c r="C34" s="9">
        <v>986000</v>
      </c>
      <c r="D34" s="9">
        <v>986000</v>
      </c>
      <c r="E34" s="9">
        <v>248600</v>
      </c>
      <c r="F34" s="10">
        <v>125873.2</v>
      </c>
      <c r="G34" s="10">
        <f t="shared" si="1"/>
        <v>50.63282381335479</v>
      </c>
      <c r="H34" s="10">
        <f t="shared" si="2"/>
        <v>12.766044624746451</v>
      </c>
      <c r="M34" s="11"/>
      <c r="N34" s="11"/>
    </row>
    <row r="35" spans="1:14" ht="14.25" thickTop="1" thickBot="1" x14ac:dyDescent="0.3">
      <c r="A35" s="4"/>
      <c r="B35" s="4" t="s">
        <v>0</v>
      </c>
      <c r="C35" s="5">
        <f>SUM(C3,C4,C13)</f>
        <v>89325299.599999994</v>
      </c>
      <c r="D35" s="5">
        <f t="shared" ref="D35:F35" si="3">SUM(D3,D4,D13)</f>
        <v>98030733.560000002</v>
      </c>
      <c r="E35" s="5">
        <f t="shared" si="3"/>
        <v>29484321.059999999</v>
      </c>
      <c r="F35" s="5">
        <f t="shared" si="3"/>
        <v>28138273.689999998</v>
      </c>
      <c r="G35" s="5">
        <f t="shared" si="1"/>
        <v>95.434701150958091</v>
      </c>
      <c r="H35" s="5">
        <f t="shared" si="2"/>
        <v>28.70352252620642</v>
      </c>
    </row>
    <row r="36" spans="1:14" ht="13.5" thickTop="1" x14ac:dyDescent="0.25"/>
  </sheetData>
  <mergeCells count="1">
    <mergeCell ref="B1:H1"/>
  </mergeCells>
  <pageMargins left="0.23622047244094491" right="0.15748031496062992" top="0.19685039370078741" bottom="0.19685039370078741" header="0.11811023622047245" footer="7.874015748031496E-2"/>
  <pageSetup scale="71" orientation="landscape" horizontalDpi="1200" verticalDpi="1200" r:id="rId1"/>
  <ignoredErrors>
    <ignoredError sqref="A5:A12 A14:A33 A34" twoDigitTextYea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0CA0B-AAD8-4D63-9C67-143034D34214}">
  <dimension ref="A1:N36"/>
  <sheetViews>
    <sheetView showGridLines="0" zoomScaleNormal="100" workbookViewId="0">
      <selection activeCell="J8" sqref="J8"/>
    </sheetView>
  </sheetViews>
  <sheetFormatPr defaultColWidth="9.125" defaultRowHeight="12.75" x14ac:dyDescent="0.25"/>
  <cols>
    <col min="1" max="1" width="13" style="1" customWidth="1"/>
    <col min="2" max="2" width="94" style="1" bestFit="1" customWidth="1"/>
    <col min="3" max="3" width="20.125" style="1" bestFit="1" customWidth="1"/>
    <col min="4" max="4" width="17.75" style="1" bestFit="1" customWidth="1"/>
    <col min="5" max="5" width="14.375" style="1" bestFit="1" customWidth="1"/>
    <col min="6" max="6" width="14.25" style="1" bestFit="1" customWidth="1"/>
    <col min="7" max="7" width="18.375" style="1" bestFit="1" customWidth="1"/>
    <col min="8" max="8" width="15.125" style="1" bestFit="1" customWidth="1"/>
    <col min="9" max="16384" width="9.125" style="1"/>
  </cols>
  <sheetData>
    <row r="1" spans="1:14" ht="75.75" customHeight="1" thickBot="1" x14ac:dyDescent="0.3">
      <c r="B1" s="12" t="s">
        <v>9</v>
      </c>
      <c r="C1" s="12"/>
      <c r="D1" s="12"/>
      <c r="E1" s="12"/>
      <c r="F1" s="12"/>
      <c r="G1" s="12"/>
      <c r="H1" s="12"/>
    </row>
    <row r="2" spans="1:14" ht="39.75" thickTop="1" thickBot="1" x14ac:dyDescent="0.3">
      <c r="A2" s="2" t="s">
        <v>6</v>
      </c>
      <c r="B2" s="2" t="s">
        <v>8</v>
      </c>
      <c r="C2" s="2" t="s">
        <v>35</v>
      </c>
      <c r="D2" s="2" t="s">
        <v>36</v>
      </c>
      <c r="E2" s="2" t="s">
        <v>72</v>
      </c>
      <c r="F2" s="2" t="s">
        <v>65</v>
      </c>
      <c r="G2" s="2" t="s">
        <v>64</v>
      </c>
      <c r="H2" s="2" t="s">
        <v>23</v>
      </c>
    </row>
    <row r="3" spans="1:14" ht="14.25" thickTop="1" thickBot="1" x14ac:dyDescent="0.3">
      <c r="A3" s="7" t="s">
        <v>75</v>
      </c>
      <c r="B3" s="8" t="s">
        <v>76</v>
      </c>
      <c r="C3" s="9">
        <v>1266.5</v>
      </c>
      <c r="D3" s="9">
        <v>1266.5</v>
      </c>
      <c r="E3" s="9">
        <v>633.25</v>
      </c>
      <c r="F3" s="10">
        <v>559.88093000000003</v>
      </c>
      <c r="G3" s="10">
        <f>IFERROR(F3/$E3*100,"")</f>
        <v>88.413885511251493</v>
      </c>
      <c r="H3" s="10">
        <f>IFERROR(F3/$D3*100,"")</f>
        <v>44.206942755625747</v>
      </c>
    </row>
    <row r="4" spans="1:14" ht="14.25" thickTop="1" thickBot="1" x14ac:dyDescent="0.3">
      <c r="A4" s="3" t="s">
        <v>29</v>
      </c>
      <c r="B4" s="4" t="s">
        <v>30</v>
      </c>
      <c r="C4" s="5">
        <f t="shared" ref="C4:F4" si="0">SUM(C5:C12)</f>
        <v>37249500</v>
      </c>
      <c r="D4" s="5">
        <f t="shared" si="0"/>
        <v>40549500</v>
      </c>
      <c r="E4" s="5">
        <f t="shared" si="0"/>
        <v>22506260</v>
      </c>
      <c r="F4" s="5">
        <f t="shared" si="0"/>
        <v>22148030.729999997</v>
      </c>
      <c r="G4" s="6">
        <f>IFERROR(F4/$E4*100,"")</f>
        <v>98.408312753873801</v>
      </c>
      <c r="H4" s="6">
        <f>IFERROR(F4/$D4*100,"")</f>
        <v>54.619738171864007</v>
      </c>
    </row>
    <row r="5" spans="1:14" ht="13.5" thickTop="1" x14ac:dyDescent="0.25">
      <c r="A5" s="7" t="s">
        <v>37</v>
      </c>
      <c r="B5" s="8" t="s">
        <v>11</v>
      </c>
      <c r="C5" s="9">
        <v>2800000</v>
      </c>
      <c r="D5" s="9">
        <v>2800000</v>
      </c>
      <c r="E5" s="9">
        <v>1718000</v>
      </c>
      <c r="F5" s="9">
        <v>1661677</v>
      </c>
      <c r="G5" s="10">
        <f t="shared" ref="G5:G35" si="1">IFERROR(F5/$E5*100,"")</f>
        <v>96.721594877764844</v>
      </c>
      <c r="H5" s="10">
        <f t="shared" ref="H5:H35" si="2">IFERROR(F5/$D5*100,"")</f>
        <v>59.345607142857141</v>
      </c>
      <c r="M5" s="11"/>
      <c r="N5" s="11"/>
    </row>
    <row r="6" spans="1:14" x14ac:dyDescent="0.25">
      <c r="A6" s="7" t="s">
        <v>38</v>
      </c>
      <c r="B6" s="8" t="s">
        <v>3</v>
      </c>
      <c r="C6" s="9">
        <v>768000</v>
      </c>
      <c r="D6" s="9">
        <v>768000</v>
      </c>
      <c r="E6" s="9">
        <v>388010</v>
      </c>
      <c r="F6" s="10">
        <v>382736.45</v>
      </c>
      <c r="G6" s="10">
        <f t="shared" si="1"/>
        <v>98.640872657921193</v>
      </c>
      <c r="H6" s="10">
        <f t="shared" si="2"/>
        <v>49.835475260416665</v>
      </c>
      <c r="M6" s="11"/>
      <c r="N6" s="11"/>
    </row>
    <row r="7" spans="1:14" x14ac:dyDescent="0.25">
      <c r="A7" s="7" t="s">
        <v>67</v>
      </c>
      <c r="B7" s="8" t="s">
        <v>68</v>
      </c>
      <c r="C7" s="9">
        <v>2000000</v>
      </c>
      <c r="D7" s="9">
        <v>2000000</v>
      </c>
      <c r="E7" s="9">
        <v>1000000</v>
      </c>
      <c r="F7" s="10">
        <v>997295.41</v>
      </c>
      <c r="G7" s="10">
        <f t="shared" si="1"/>
        <v>99.729540999999998</v>
      </c>
      <c r="H7" s="10">
        <f t="shared" si="2"/>
        <v>49.864770499999999</v>
      </c>
      <c r="M7" s="11"/>
      <c r="N7" s="11"/>
    </row>
    <row r="8" spans="1:14" x14ac:dyDescent="0.25">
      <c r="A8" s="7" t="s">
        <v>39</v>
      </c>
      <c r="B8" s="8" t="s">
        <v>24</v>
      </c>
      <c r="C8" s="9">
        <v>3276500</v>
      </c>
      <c r="D8" s="9">
        <v>4776500</v>
      </c>
      <c r="E8" s="9">
        <v>2531750</v>
      </c>
      <c r="F8" s="10">
        <v>2478059</v>
      </c>
      <c r="G8" s="10">
        <f t="shared" si="1"/>
        <v>97.879292979164617</v>
      </c>
      <c r="H8" s="10">
        <f t="shared" si="2"/>
        <v>51.8802261069821</v>
      </c>
      <c r="M8" s="11"/>
      <c r="N8" s="11"/>
    </row>
    <row r="9" spans="1:14" x14ac:dyDescent="0.25">
      <c r="A9" s="7" t="s">
        <v>40</v>
      </c>
      <c r="B9" s="8" t="s">
        <v>25</v>
      </c>
      <c r="C9" s="9">
        <v>11245000</v>
      </c>
      <c r="D9" s="9">
        <v>11445000</v>
      </c>
      <c r="E9" s="9">
        <v>5913500</v>
      </c>
      <c r="F9" s="10">
        <v>5887430</v>
      </c>
      <c r="G9" s="10">
        <f t="shared" si="1"/>
        <v>99.559144330768575</v>
      </c>
      <c r="H9" s="10">
        <f t="shared" si="2"/>
        <v>51.44106596767147</v>
      </c>
      <c r="M9" s="11"/>
      <c r="N9" s="11"/>
    </row>
    <row r="10" spans="1:14" x14ac:dyDescent="0.25">
      <c r="A10" s="7" t="s">
        <v>41</v>
      </c>
      <c r="B10" s="8" t="s">
        <v>12</v>
      </c>
      <c r="C10" s="9">
        <v>6660000</v>
      </c>
      <c r="D10" s="9">
        <v>7260000</v>
      </c>
      <c r="E10" s="9">
        <v>3675000</v>
      </c>
      <c r="F10" s="10">
        <v>3663800</v>
      </c>
      <c r="G10" s="10">
        <f t="shared" si="1"/>
        <v>99.695238095238096</v>
      </c>
      <c r="H10" s="10">
        <f t="shared" si="2"/>
        <v>50.465564738292009</v>
      </c>
      <c r="M10" s="11"/>
      <c r="N10" s="11"/>
    </row>
    <row r="11" spans="1:14" x14ac:dyDescent="0.25">
      <c r="A11" s="7" t="s">
        <v>42</v>
      </c>
      <c r="B11" s="8" t="s">
        <v>10</v>
      </c>
      <c r="C11" s="9">
        <v>1000000</v>
      </c>
      <c r="D11" s="9">
        <v>1000000</v>
      </c>
      <c r="E11" s="9">
        <v>600000</v>
      </c>
      <c r="F11" s="10">
        <v>480514.03</v>
      </c>
      <c r="G11" s="10">
        <f t="shared" si="1"/>
        <v>80.08567166666667</v>
      </c>
      <c r="H11" s="10">
        <f t="shared" si="2"/>
        <v>48.051403000000001</v>
      </c>
      <c r="M11" s="11"/>
      <c r="N11" s="11"/>
    </row>
    <row r="12" spans="1:14" ht="13.5" thickBot="1" x14ac:dyDescent="0.3">
      <c r="A12" s="7" t="s">
        <v>43</v>
      </c>
      <c r="B12" s="8" t="s">
        <v>13</v>
      </c>
      <c r="C12" s="9">
        <v>9500000</v>
      </c>
      <c r="D12" s="9">
        <v>10500000</v>
      </c>
      <c r="E12" s="9">
        <v>6680000</v>
      </c>
      <c r="F12" s="10">
        <v>6596518.8399999999</v>
      </c>
      <c r="G12" s="10">
        <f t="shared" si="1"/>
        <v>98.750282035928137</v>
      </c>
      <c r="H12" s="10">
        <f t="shared" si="2"/>
        <v>62.823988952380951</v>
      </c>
      <c r="M12" s="11"/>
      <c r="N12" s="11"/>
    </row>
    <row r="13" spans="1:14" ht="14.25" thickTop="1" thickBot="1" x14ac:dyDescent="0.3">
      <c r="A13" s="3" t="s">
        <v>31</v>
      </c>
      <c r="B13" s="4" t="s">
        <v>32</v>
      </c>
      <c r="C13" s="5">
        <f>SUM(C14:C34)</f>
        <v>57746800</v>
      </c>
      <c r="D13" s="5">
        <f>SUM(D14:D34)</f>
        <v>61414733.560000002</v>
      </c>
      <c r="E13" s="5">
        <f>SUM(E14:E34)</f>
        <v>34836243.560000002</v>
      </c>
      <c r="F13" s="5">
        <f>SUM(F14:F34)</f>
        <v>33463570.709999997</v>
      </c>
      <c r="G13" s="6">
        <f t="shared" si="1"/>
        <v>96.059641598165456</v>
      </c>
      <c r="H13" s="6">
        <f t="shared" si="2"/>
        <v>54.487854575331319</v>
      </c>
      <c r="M13" s="11"/>
      <c r="N13" s="11"/>
    </row>
    <row r="14" spans="1:14" ht="13.5" thickTop="1" x14ac:dyDescent="0.25">
      <c r="A14" s="7" t="s">
        <v>44</v>
      </c>
      <c r="B14" s="8" t="s">
        <v>4</v>
      </c>
      <c r="C14" s="9">
        <v>10000000</v>
      </c>
      <c r="D14" s="9">
        <v>10000933.560000001</v>
      </c>
      <c r="E14" s="9">
        <v>8509933.5600000005</v>
      </c>
      <c r="F14" s="10">
        <v>8508912.6099999994</v>
      </c>
      <c r="G14" s="10">
        <f t="shared" si="1"/>
        <v>99.988002844055089</v>
      </c>
      <c r="H14" s="10">
        <f t="shared" si="2"/>
        <v>85.081183261055472</v>
      </c>
      <c r="M14" s="11"/>
      <c r="N14" s="11"/>
    </row>
    <row r="15" spans="1:14" x14ac:dyDescent="0.25">
      <c r="A15" s="7" t="s">
        <v>45</v>
      </c>
      <c r="B15" s="8" t="s">
        <v>14</v>
      </c>
      <c r="C15" s="9">
        <v>12141000</v>
      </c>
      <c r="D15" s="9">
        <v>12241000</v>
      </c>
      <c r="E15" s="9">
        <v>6290500</v>
      </c>
      <c r="F15" s="10">
        <v>6286600</v>
      </c>
      <c r="G15" s="10">
        <f t="shared" si="1"/>
        <v>99.938001748668626</v>
      </c>
      <c r="H15" s="10">
        <f t="shared" si="2"/>
        <v>51.356915284698971</v>
      </c>
      <c r="M15" s="11"/>
      <c r="N15" s="11"/>
    </row>
    <row r="16" spans="1:14" x14ac:dyDescent="0.25">
      <c r="A16" s="7" t="s">
        <v>46</v>
      </c>
      <c r="B16" s="8" t="s">
        <v>47</v>
      </c>
      <c r="C16" s="9">
        <v>36000</v>
      </c>
      <c r="D16" s="9">
        <v>36000</v>
      </c>
      <c r="E16" s="9">
        <v>19000</v>
      </c>
      <c r="F16" s="10">
        <v>12000</v>
      </c>
      <c r="G16" s="10">
        <f t="shared" si="1"/>
        <v>63.157894736842103</v>
      </c>
      <c r="H16" s="10">
        <f t="shared" si="2"/>
        <v>33.333333333333329</v>
      </c>
      <c r="M16" s="11"/>
      <c r="N16" s="11"/>
    </row>
    <row r="17" spans="1:14" x14ac:dyDescent="0.25">
      <c r="A17" s="7" t="s">
        <v>48</v>
      </c>
      <c r="B17" s="8" t="s">
        <v>22</v>
      </c>
      <c r="C17" s="9">
        <v>2416600</v>
      </c>
      <c r="D17" s="9">
        <v>2416600</v>
      </c>
      <c r="E17" s="9">
        <v>145950</v>
      </c>
      <c r="F17" s="10">
        <v>41600</v>
      </c>
      <c r="G17" s="10">
        <f t="shared" si="1"/>
        <v>28.502911956149369</v>
      </c>
      <c r="H17" s="10">
        <f t="shared" si="2"/>
        <v>1.7214267979806339</v>
      </c>
      <c r="M17" s="11"/>
      <c r="N17" s="11"/>
    </row>
    <row r="18" spans="1:14" x14ac:dyDescent="0.25">
      <c r="A18" s="7" t="s">
        <v>49</v>
      </c>
      <c r="B18" s="8" t="s">
        <v>7</v>
      </c>
      <c r="C18" s="9">
        <v>63000</v>
      </c>
      <c r="D18" s="9">
        <v>730000</v>
      </c>
      <c r="E18" s="9">
        <v>580000</v>
      </c>
      <c r="F18" s="10">
        <v>580000</v>
      </c>
      <c r="G18" s="10">
        <f t="shared" si="1"/>
        <v>100</v>
      </c>
      <c r="H18" s="10">
        <f t="shared" si="2"/>
        <v>79.452054794520549</v>
      </c>
      <c r="M18" s="11"/>
      <c r="N18" s="11"/>
    </row>
    <row r="19" spans="1:14" x14ac:dyDescent="0.25">
      <c r="A19" s="7" t="s">
        <v>50</v>
      </c>
      <c r="B19" s="8" t="s">
        <v>15</v>
      </c>
      <c r="C19" s="9">
        <v>749000</v>
      </c>
      <c r="D19" s="9">
        <v>749000</v>
      </c>
      <c r="E19" s="9">
        <v>382000</v>
      </c>
      <c r="F19" s="10">
        <v>375950</v>
      </c>
      <c r="G19" s="10">
        <f t="shared" si="1"/>
        <v>98.416230366492144</v>
      </c>
      <c r="H19" s="10">
        <f t="shared" si="2"/>
        <v>50.193591455273697</v>
      </c>
      <c r="M19" s="11"/>
      <c r="N19" s="11"/>
    </row>
    <row r="20" spans="1:14" x14ac:dyDescent="0.25">
      <c r="A20" s="7" t="s">
        <v>51</v>
      </c>
      <c r="B20" s="8" t="s">
        <v>5</v>
      </c>
      <c r="C20" s="9">
        <v>980000</v>
      </c>
      <c r="D20" s="9">
        <v>980000</v>
      </c>
      <c r="E20" s="9">
        <v>510400</v>
      </c>
      <c r="F20" s="10">
        <v>510060</v>
      </c>
      <c r="G20" s="10">
        <f t="shared" si="1"/>
        <v>99.933385579937308</v>
      </c>
      <c r="H20" s="10">
        <f t="shared" si="2"/>
        <v>52.046938775510199</v>
      </c>
      <c r="M20" s="11"/>
      <c r="N20" s="11"/>
    </row>
    <row r="21" spans="1:14" x14ac:dyDescent="0.25">
      <c r="A21" s="7" t="s">
        <v>52</v>
      </c>
      <c r="B21" s="8" t="s">
        <v>2</v>
      </c>
      <c r="C21" s="9">
        <v>566900</v>
      </c>
      <c r="D21" s="9">
        <v>566900</v>
      </c>
      <c r="E21" s="9">
        <v>295000</v>
      </c>
      <c r="F21" s="10">
        <v>294437.40000000002</v>
      </c>
      <c r="G21" s="10">
        <f t="shared" si="1"/>
        <v>99.809288135593235</v>
      </c>
      <c r="H21" s="10">
        <f t="shared" si="2"/>
        <v>51.938154877403434</v>
      </c>
      <c r="M21" s="11"/>
      <c r="N21" s="11"/>
    </row>
    <row r="22" spans="1:14" x14ac:dyDescent="0.25">
      <c r="A22" s="7" t="s">
        <v>53</v>
      </c>
      <c r="B22" s="8" t="s">
        <v>27</v>
      </c>
      <c r="C22" s="9">
        <v>250000</v>
      </c>
      <c r="D22" s="9">
        <v>250000</v>
      </c>
      <c r="E22" s="9">
        <v>120500</v>
      </c>
      <c r="F22" s="10">
        <v>100398.69</v>
      </c>
      <c r="G22" s="10">
        <f t="shared" si="1"/>
        <v>83.318414937759329</v>
      </c>
      <c r="H22" s="10">
        <f t="shared" si="2"/>
        <v>40.159475999999998</v>
      </c>
      <c r="M22" s="11"/>
      <c r="N22" s="11"/>
    </row>
    <row r="23" spans="1:14" x14ac:dyDescent="0.25">
      <c r="A23" s="7" t="s">
        <v>33</v>
      </c>
      <c r="B23" s="8" t="s">
        <v>34</v>
      </c>
      <c r="C23" s="9">
        <v>10000000</v>
      </c>
      <c r="D23" s="9">
        <v>10000000</v>
      </c>
      <c r="E23" s="9">
        <v>5575560</v>
      </c>
      <c r="F23" s="10">
        <v>5559098.2000000002</v>
      </c>
      <c r="G23" s="10">
        <f t="shared" si="1"/>
        <v>99.704750733558598</v>
      </c>
      <c r="H23" s="10">
        <f t="shared" si="2"/>
        <v>55.590981999999997</v>
      </c>
      <c r="M23" s="11"/>
      <c r="N23" s="11"/>
    </row>
    <row r="24" spans="1:14" x14ac:dyDescent="0.25">
      <c r="A24" s="7" t="s">
        <v>54</v>
      </c>
      <c r="B24" s="8" t="s">
        <v>26</v>
      </c>
      <c r="C24" s="9">
        <v>14000000</v>
      </c>
      <c r="D24" s="9">
        <v>15000000</v>
      </c>
      <c r="E24" s="9">
        <v>8100000</v>
      </c>
      <c r="F24" s="10">
        <v>7997310.4800000004</v>
      </c>
      <c r="G24" s="10">
        <f t="shared" si="1"/>
        <v>98.732228148148153</v>
      </c>
      <c r="H24" s="10">
        <f t="shared" si="2"/>
        <v>53.315403199999999</v>
      </c>
      <c r="M24" s="11"/>
      <c r="N24" s="11"/>
    </row>
    <row r="25" spans="1:14" x14ac:dyDescent="0.25">
      <c r="A25" s="7" t="s">
        <v>55</v>
      </c>
      <c r="B25" s="8" t="s">
        <v>16</v>
      </c>
      <c r="C25" s="9">
        <v>66500</v>
      </c>
      <c r="D25" s="9">
        <v>78000</v>
      </c>
      <c r="E25" s="9">
        <v>78000</v>
      </c>
      <c r="F25" s="10">
        <v>78000</v>
      </c>
      <c r="G25" s="10">
        <f t="shared" si="1"/>
        <v>100</v>
      </c>
      <c r="H25" s="10">
        <f t="shared" si="2"/>
        <v>100</v>
      </c>
      <c r="M25" s="11"/>
      <c r="N25" s="11"/>
    </row>
    <row r="26" spans="1:14" x14ac:dyDescent="0.25">
      <c r="A26" s="7" t="s">
        <v>56</v>
      </c>
      <c r="B26" s="8" t="s">
        <v>17</v>
      </c>
      <c r="C26" s="9">
        <v>7400</v>
      </c>
      <c r="D26" s="9">
        <v>7400</v>
      </c>
      <c r="E26" s="9">
        <v>3450</v>
      </c>
      <c r="F26" s="10">
        <v>1659.18</v>
      </c>
      <c r="G26" s="10">
        <f t="shared" si="1"/>
        <v>48.092173913043482</v>
      </c>
      <c r="H26" s="10">
        <f t="shared" si="2"/>
        <v>22.421351351351351</v>
      </c>
      <c r="M26" s="11"/>
      <c r="N26" s="11"/>
    </row>
    <row r="27" spans="1:14" x14ac:dyDescent="0.25">
      <c r="A27" s="7" t="s">
        <v>57</v>
      </c>
      <c r="B27" s="8" t="s">
        <v>18</v>
      </c>
      <c r="C27" s="9">
        <v>2374500</v>
      </c>
      <c r="D27" s="9">
        <v>2974500</v>
      </c>
      <c r="E27" s="9">
        <v>1955700</v>
      </c>
      <c r="F27" s="10">
        <v>1107357.6000000001</v>
      </c>
      <c r="G27" s="10">
        <f t="shared" si="1"/>
        <v>56.622058597944481</v>
      </c>
      <c r="H27" s="10">
        <f t="shared" si="2"/>
        <v>37.228361069087242</v>
      </c>
      <c r="M27" s="11"/>
      <c r="N27" s="11"/>
    </row>
    <row r="28" spans="1:14" x14ac:dyDescent="0.25">
      <c r="A28" s="7" t="s">
        <v>58</v>
      </c>
      <c r="B28" s="8" t="s">
        <v>19</v>
      </c>
      <c r="C28" s="9">
        <v>1340000</v>
      </c>
      <c r="D28" s="9">
        <v>1340000</v>
      </c>
      <c r="E28" s="9">
        <v>739200</v>
      </c>
      <c r="F28" s="10">
        <v>738800</v>
      </c>
      <c r="G28" s="10">
        <f t="shared" si="1"/>
        <v>99.94588744588745</v>
      </c>
      <c r="H28" s="10">
        <f t="shared" si="2"/>
        <v>55.134328358208947</v>
      </c>
      <c r="M28" s="11"/>
      <c r="N28" s="11"/>
    </row>
    <row r="29" spans="1:14" x14ac:dyDescent="0.25">
      <c r="A29" s="7" t="s">
        <v>59</v>
      </c>
      <c r="B29" s="8" t="s">
        <v>69</v>
      </c>
      <c r="C29" s="9">
        <v>84700</v>
      </c>
      <c r="D29" s="9">
        <v>84700</v>
      </c>
      <c r="E29" s="9">
        <v>36300</v>
      </c>
      <c r="F29" s="10">
        <v>21780</v>
      </c>
      <c r="G29" s="10">
        <f t="shared" si="1"/>
        <v>60</v>
      </c>
      <c r="H29" s="10">
        <f t="shared" si="2"/>
        <v>25.714285714285712</v>
      </c>
      <c r="M29" s="11"/>
      <c r="N29" s="11"/>
    </row>
    <row r="30" spans="1:14" x14ac:dyDescent="0.25">
      <c r="A30" s="7" t="s">
        <v>60</v>
      </c>
      <c r="B30" s="8" t="s">
        <v>1</v>
      </c>
      <c r="C30" s="9">
        <v>565200</v>
      </c>
      <c r="D30" s="9">
        <v>553700</v>
      </c>
      <c r="E30" s="9">
        <v>193700</v>
      </c>
      <c r="F30" s="10">
        <v>168000</v>
      </c>
      <c r="G30" s="10">
        <f t="shared" si="1"/>
        <v>86.732059886422306</v>
      </c>
      <c r="H30" s="10">
        <f t="shared" si="2"/>
        <v>30.341340075853353</v>
      </c>
      <c r="M30" s="11"/>
      <c r="N30" s="11"/>
    </row>
    <row r="31" spans="1:14" x14ac:dyDescent="0.25">
      <c r="A31" s="7" t="s">
        <v>61</v>
      </c>
      <c r="B31" s="8" t="s">
        <v>21</v>
      </c>
      <c r="C31" s="9">
        <v>632500</v>
      </c>
      <c r="D31" s="9">
        <v>632500</v>
      </c>
      <c r="E31" s="9">
        <v>352500</v>
      </c>
      <c r="F31" s="10">
        <v>269200</v>
      </c>
      <c r="G31" s="10">
        <f t="shared" si="1"/>
        <v>76.36879432624113</v>
      </c>
      <c r="H31" s="10">
        <f t="shared" si="2"/>
        <v>42.56126482213439</v>
      </c>
      <c r="M31" s="11"/>
      <c r="N31" s="11"/>
    </row>
    <row r="32" spans="1:14" x14ac:dyDescent="0.25">
      <c r="A32" s="7" t="s">
        <v>62</v>
      </c>
      <c r="B32" s="8" t="s">
        <v>20</v>
      </c>
      <c r="C32" s="9">
        <v>487500</v>
      </c>
      <c r="D32" s="9">
        <v>487500</v>
      </c>
      <c r="E32" s="9">
        <v>206950</v>
      </c>
      <c r="F32" s="10">
        <v>161846.15</v>
      </c>
      <c r="G32" s="10">
        <f t="shared" si="1"/>
        <v>78.205436095675282</v>
      </c>
      <c r="H32" s="10">
        <f t="shared" si="2"/>
        <v>33.199210256410254</v>
      </c>
      <c r="M32" s="11"/>
      <c r="N32" s="11"/>
    </row>
    <row r="33" spans="1:14" x14ac:dyDescent="0.25">
      <c r="A33" s="7" t="s">
        <v>70</v>
      </c>
      <c r="B33" s="8" t="s">
        <v>71</v>
      </c>
      <c r="C33" s="9">
        <v>0</v>
      </c>
      <c r="D33" s="9">
        <v>1300000</v>
      </c>
      <c r="E33" s="9">
        <v>350000</v>
      </c>
      <c r="F33" s="10">
        <v>317425</v>
      </c>
      <c r="G33" s="10">
        <f t="shared" si="1"/>
        <v>90.692857142857136</v>
      </c>
      <c r="H33" s="10">
        <f t="shared" si="2"/>
        <v>24.417307692307691</v>
      </c>
      <c r="M33" s="11"/>
      <c r="N33" s="11"/>
    </row>
    <row r="34" spans="1:14" ht="13.5" thickBot="1" x14ac:dyDescent="0.3">
      <c r="A34" s="7" t="s">
        <v>63</v>
      </c>
      <c r="B34" s="8" t="s">
        <v>28</v>
      </c>
      <c r="C34" s="9">
        <v>986000</v>
      </c>
      <c r="D34" s="9">
        <v>986000</v>
      </c>
      <c r="E34" s="9">
        <v>391600</v>
      </c>
      <c r="F34" s="10">
        <v>333135.40000000002</v>
      </c>
      <c r="G34" s="10">
        <f t="shared" si="1"/>
        <v>85.070326864147091</v>
      </c>
      <c r="H34" s="10">
        <f t="shared" si="2"/>
        <v>33.786551724137929</v>
      </c>
      <c r="M34" s="11"/>
      <c r="N34" s="11"/>
    </row>
    <row r="35" spans="1:14" ht="14.25" thickTop="1" thickBot="1" x14ac:dyDescent="0.3">
      <c r="A35" s="4"/>
      <c r="B35" s="4" t="s">
        <v>0</v>
      </c>
      <c r="C35" s="5">
        <f>SUM(C3,C4,C13)</f>
        <v>94997566.5</v>
      </c>
      <c r="D35" s="5">
        <f t="shared" ref="D35:F35" si="3">SUM(D3,D4,D13)</f>
        <v>101965500.06</v>
      </c>
      <c r="E35" s="5">
        <f t="shared" si="3"/>
        <v>57343136.810000002</v>
      </c>
      <c r="F35" s="5">
        <f t="shared" si="3"/>
        <v>55612161.320929989</v>
      </c>
      <c r="G35" s="5">
        <f t="shared" si="1"/>
        <v>96.981372862797159</v>
      </c>
      <c r="H35" s="5">
        <f t="shared" si="2"/>
        <v>54.540174164992948</v>
      </c>
    </row>
    <row r="36" spans="1:14" ht="13.5" thickTop="1" x14ac:dyDescent="0.25"/>
  </sheetData>
  <mergeCells count="1">
    <mergeCell ref="B1:H1"/>
  </mergeCells>
  <pageMargins left="0.23622047244094491" right="0.15748031496062992" top="0.19685039370078741" bottom="0.19685039370078741" header="0.11811023622047245" footer="7.874015748031496E-2"/>
  <pageSetup scale="71" orientation="landscape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F4C14-3DE2-4592-968A-243F4E03BDB2}">
  <dimension ref="A1:H37"/>
  <sheetViews>
    <sheetView showGridLines="0" tabSelected="1" zoomScaleNormal="100" workbookViewId="0">
      <selection activeCell="J3" sqref="J3"/>
    </sheetView>
  </sheetViews>
  <sheetFormatPr defaultColWidth="9.125" defaultRowHeight="12.75" x14ac:dyDescent="0.25"/>
  <cols>
    <col min="1" max="1" width="13" style="1" customWidth="1"/>
    <col min="2" max="2" width="94" style="1" bestFit="1" customWidth="1"/>
    <col min="3" max="3" width="20.125" style="1" bestFit="1" customWidth="1"/>
    <col min="4" max="4" width="17.75" style="1" bestFit="1" customWidth="1"/>
    <col min="5" max="5" width="14.375" style="1" bestFit="1" customWidth="1"/>
    <col min="6" max="6" width="14.25" style="1" bestFit="1" customWidth="1"/>
    <col min="7" max="7" width="18.375" style="1" bestFit="1" customWidth="1"/>
    <col min="8" max="8" width="15.125" style="1" bestFit="1" customWidth="1"/>
    <col min="9" max="12" width="9.125" style="1"/>
    <col min="13" max="13" width="10.125" style="1" customWidth="1"/>
    <col min="14" max="14" width="10.25" style="1" customWidth="1"/>
    <col min="15" max="16384" width="9.125" style="1"/>
  </cols>
  <sheetData>
    <row r="1" spans="1:8" ht="75.75" customHeight="1" thickBot="1" x14ac:dyDescent="0.3">
      <c r="B1" s="12" t="s">
        <v>9</v>
      </c>
      <c r="C1" s="12"/>
      <c r="D1" s="12"/>
      <c r="E1" s="12"/>
      <c r="F1" s="12"/>
      <c r="G1" s="12"/>
      <c r="H1" s="12"/>
    </row>
    <row r="2" spans="1:8" ht="39.75" thickTop="1" thickBot="1" x14ac:dyDescent="0.3">
      <c r="A2" s="2" t="s">
        <v>6</v>
      </c>
      <c r="B2" s="2" t="s">
        <v>8</v>
      </c>
      <c r="C2" s="2" t="s">
        <v>35</v>
      </c>
      <c r="D2" s="2" t="s">
        <v>36</v>
      </c>
      <c r="E2" s="2" t="s">
        <v>73</v>
      </c>
      <c r="F2" s="2" t="s">
        <v>65</v>
      </c>
      <c r="G2" s="2" t="s">
        <v>64</v>
      </c>
      <c r="H2" s="2" t="s">
        <v>23</v>
      </c>
    </row>
    <row r="3" spans="1:8" ht="14.25" thickTop="1" thickBot="1" x14ac:dyDescent="0.3">
      <c r="A3" s="7" t="s">
        <v>75</v>
      </c>
      <c r="B3" s="8" t="s">
        <v>76</v>
      </c>
      <c r="C3" s="9">
        <v>1266500</v>
      </c>
      <c r="D3" s="9">
        <v>1266500</v>
      </c>
      <c r="E3" s="9">
        <v>949875</v>
      </c>
      <c r="F3" s="10">
        <v>853284</v>
      </c>
      <c r="G3" s="10">
        <f>IFERROR(F3/$E3*100,"")</f>
        <v>89.831188314251875</v>
      </c>
      <c r="H3" s="10">
        <f>IFERROR(F3/$D3*100,"")</f>
        <v>67.373391235688899</v>
      </c>
    </row>
    <row r="4" spans="1:8" ht="14.25" thickTop="1" thickBot="1" x14ac:dyDescent="0.3">
      <c r="A4" s="3" t="s">
        <v>29</v>
      </c>
      <c r="B4" s="4" t="s">
        <v>30</v>
      </c>
      <c r="C4" s="5">
        <f t="shared" ref="C4:F4" si="0">SUM(C5:C13)</f>
        <v>37249500</v>
      </c>
      <c r="D4" s="5">
        <f t="shared" si="0"/>
        <v>41199500</v>
      </c>
      <c r="E4" s="5">
        <f t="shared" si="0"/>
        <v>33264965</v>
      </c>
      <c r="F4" s="5">
        <f t="shared" si="0"/>
        <v>32758089.779999997</v>
      </c>
      <c r="G4" s="6">
        <f>IFERROR(F4/$E4*100,"")</f>
        <v>98.476249050615266</v>
      </c>
      <c r="H4" s="6">
        <f>IFERROR(F4/$D4*100,"")</f>
        <v>79.510891588490139</v>
      </c>
    </row>
    <row r="5" spans="1:8" ht="13.5" thickTop="1" x14ac:dyDescent="0.25">
      <c r="A5" s="7" t="s">
        <v>37</v>
      </c>
      <c r="B5" s="8" t="s">
        <v>11</v>
      </c>
      <c r="C5" s="9">
        <v>2800000</v>
      </c>
      <c r="D5" s="9">
        <v>2800000</v>
      </c>
      <c r="E5" s="9">
        <v>2498000</v>
      </c>
      <c r="F5" s="9">
        <v>2489001</v>
      </c>
      <c r="G5" s="10">
        <f t="shared" ref="G5:G11" si="1">IFERROR(F5/$E5*100,0)</f>
        <v>99.63975180144115</v>
      </c>
      <c r="H5" s="10">
        <f t="shared" ref="H5:H36" si="2">IFERROR(F5/$D5*100,"")</f>
        <v>88.892892857142854</v>
      </c>
    </row>
    <row r="6" spans="1:8" x14ac:dyDescent="0.25">
      <c r="A6" s="7" t="s">
        <v>38</v>
      </c>
      <c r="B6" s="8" t="s">
        <v>3</v>
      </c>
      <c r="C6" s="9">
        <v>768000</v>
      </c>
      <c r="D6" s="9">
        <v>768000</v>
      </c>
      <c r="E6" s="9">
        <v>578840</v>
      </c>
      <c r="F6" s="10">
        <v>574369.51</v>
      </c>
      <c r="G6" s="10">
        <f t="shared" si="1"/>
        <v>99.227681224518008</v>
      </c>
      <c r="H6" s="10">
        <f t="shared" si="2"/>
        <v>74.787696614583325</v>
      </c>
    </row>
    <row r="7" spans="1:8" x14ac:dyDescent="0.25">
      <c r="A7" s="7" t="s">
        <v>67</v>
      </c>
      <c r="B7" s="8" t="s">
        <v>68</v>
      </c>
      <c r="C7" s="9">
        <v>2000000</v>
      </c>
      <c r="D7" s="9">
        <v>2000000</v>
      </c>
      <c r="E7" s="9">
        <v>1500000</v>
      </c>
      <c r="F7" s="10">
        <v>1495704.01</v>
      </c>
      <c r="G7" s="10">
        <f t="shared" si="1"/>
        <v>99.713600666666665</v>
      </c>
      <c r="H7" s="10">
        <f t="shared" si="2"/>
        <v>74.785200500000002</v>
      </c>
    </row>
    <row r="8" spans="1:8" x14ac:dyDescent="0.25">
      <c r="A8" s="7" t="s">
        <v>39</v>
      </c>
      <c r="B8" s="8" t="s">
        <v>24</v>
      </c>
      <c r="C8" s="9">
        <v>3276500</v>
      </c>
      <c r="D8" s="9">
        <v>4776500</v>
      </c>
      <c r="E8" s="9">
        <v>3715875</v>
      </c>
      <c r="F8" s="10">
        <v>3544537</v>
      </c>
      <c r="G8" s="10">
        <f t="shared" si="1"/>
        <v>95.389026810643514</v>
      </c>
      <c r="H8" s="10">
        <f t="shared" si="2"/>
        <v>74.207830001046787</v>
      </c>
    </row>
    <row r="9" spans="1:8" x14ac:dyDescent="0.25">
      <c r="A9" s="7" t="s">
        <v>40</v>
      </c>
      <c r="B9" s="8" t="s">
        <v>25</v>
      </c>
      <c r="C9" s="9">
        <v>11245000</v>
      </c>
      <c r="D9" s="9">
        <v>11795000</v>
      </c>
      <c r="E9" s="9">
        <v>9174750</v>
      </c>
      <c r="F9" s="10">
        <v>9066624</v>
      </c>
      <c r="G9" s="10">
        <f t="shared" si="1"/>
        <v>98.821482874192753</v>
      </c>
      <c r="H9" s="10">
        <f t="shared" si="2"/>
        <v>76.868367952522249</v>
      </c>
    </row>
    <row r="10" spans="1:8" x14ac:dyDescent="0.25">
      <c r="A10" s="7" t="s">
        <v>41</v>
      </c>
      <c r="B10" s="8" t="s">
        <v>12</v>
      </c>
      <c r="C10" s="9">
        <v>6660000</v>
      </c>
      <c r="D10" s="9">
        <v>7260000</v>
      </c>
      <c r="E10" s="9">
        <v>5605000</v>
      </c>
      <c r="F10" s="10">
        <v>5541416.4500000002</v>
      </c>
      <c r="G10" s="10">
        <f t="shared" si="1"/>
        <v>98.865592328278325</v>
      </c>
      <c r="H10" s="10">
        <f t="shared" si="2"/>
        <v>76.328050275482099</v>
      </c>
    </row>
    <row r="11" spans="1:8" x14ac:dyDescent="0.25">
      <c r="A11" s="7" t="s">
        <v>42</v>
      </c>
      <c r="B11" s="8" t="s">
        <v>10</v>
      </c>
      <c r="C11" s="9">
        <v>1000000</v>
      </c>
      <c r="D11" s="9">
        <v>1000000</v>
      </c>
      <c r="E11" s="9">
        <v>812500</v>
      </c>
      <c r="F11" s="10">
        <v>694510.13</v>
      </c>
      <c r="G11" s="10">
        <f t="shared" si="1"/>
        <v>85.478169846153847</v>
      </c>
      <c r="H11" s="10">
        <f t="shared" si="2"/>
        <v>69.451013000000003</v>
      </c>
    </row>
    <row r="12" spans="1:8" x14ac:dyDescent="0.25">
      <c r="A12" s="7"/>
      <c r="B12" s="8" t="s">
        <v>74</v>
      </c>
      <c r="C12" s="9">
        <v>0</v>
      </c>
      <c r="D12" s="9">
        <v>300000</v>
      </c>
      <c r="E12" s="9">
        <v>0</v>
      </c>
      <c r="F12" s="10">
        <v>0</v>
      </c>
      <c r="G12" s="10">
        <f>IFERROR(F12/$E12*100,0)</f>
        <v>0</v>
      </c>
      <c r="H12" s="10">
        <f t="shared" si="2"/>
        <v>0</v>
      </c>
    </row>
    <row r="13" spans="1:8" ht="13.5" thickBot="1" x14ac:dyDescent="0.3">
      <c r="A13" s="7" t="s">
        <v>43</v>
      </c>
      <c r="B13" s="8" t="s">
        <v>13</v>
      </c>
      <c r="C13" s="9">
        <v>9500000</v>
      </c>
      <c r="D13" s="9">
        <v>10500000</v>
      </c>
      <c r="E13" s="9">
        <v>9380000</v>
      </c>
      <c r="F13" s="10">
        <v>9351927.6799999997</v>
      </c>
      <c r="G13" s="10">
        <f t="shared" ref="G13:G14" si="3">IFERROR(F13/$E13*100,0)</f>
        <v>99.700721535181231</v>
      </c>
      <c r="H13" s="10">
        <f t="shared" si="2"/>
        <v>89.065977904761908</v>
      </c>
    </row>
    <row r="14" spans="1:8" ht="14.25" thickTop="1" thickBot="1" x14ac:dyDescent="0.3">
      <c r="A14" s="3" t="s">
        <v>31</v>
      </c>
      <c r="B14" s="4" t="s">
        <v>32</v>
      </c>
      <c r="C14" s="5">
        <f>SUM(C15:C35)</f>
        <v>57746800</v>
      </c>
      <c r="D14" s="5">
        <f>SUM(D15:D35)</f>
        <v>62964733.560000002</v>
      </c>
      <c r="E14" s="5">
        <f>SUM(E15:E35)</f>
        <v>49253426.060000002</v>
      </c>
      <c r="F14" s="5">
        <f>SUM(F15:F35)</f>
        <v>46777842.829999983</v>
      </c>
      <c r="G14" s="6">
        <f t="shared" si="3"/>
        <v>94.973784712997855</v>
      </c>
      <c r="H14" s="6">
        <f t="shared" si="2"/>
        <v>74.292131777901844</v>
      </c>
    </row>
    <row r="15" spans="1:8" ht="13.5" thickTop="1" x14ac:dyDescent="0.25">
      <c r="A15" s="7" t="s">
        <v>44</v>
      </c>
      <c r="B15" s="8" t="s">
        <v>4</v>
      </c>
      <c r="C15" s="9">
        <v>10000000</v>
      </c>
      <c r="D15" s="9">
        <v>10700933.560000001</v>
      </c>
      <c r="E15" s="9">
        <v>8509933.5600000005</v>
      </c>
      <c r="F15" s="10">
        <v>8508912.6099999994</v>
      </c>
      <c r="G15" s="10">
        <f>IFERROR(F15/$E15*100,0)</f>
        <v>99.988002844055089</v>
      </c>
      <c r="H15" s="10">
        <f t="shared" si="2"/>
        <v>79.515610131495833</v>
      </c>
    </row>
    <row r="16" spans="1:8" x14ac:dyDescent="0.25">
      <c r="A16" s="7" t="s">
        <v>45</v>
      </c>
      <c r="B16" s="8" t="s">
        <v>14</v>
      </c>
      <c r="C16" s="9">
        <v>12141000</v>
      </c>
      <c r="D16" s="9">
        <v>12391000</v>
      </c>
      <c r="E16" s="9">
        <v>9455750</v>
      </c>
      <c r="F16" s="10">
        <v>9426450</v>
      </c>
      <c r="G16" s="10">
        <f t="shared" ref="G15:G36" si="4">IFERROR(F16/$E16*100,0)</f>
        <v>99.690135631758466</v>
      </c>
      <c r="H16" s="10">
        <f t="shared" si="2"/>
        <v>76.074973771285613</v>
      </c>
    </row>
    <row r="17" spans="1:8" x14ac:dyDescent="0.25">
      <c r="A17" s="7" t="s">
        <v>46</v>
      </c>
      <c r="B17" s="8" t="s">
        <v>47</v>
      </c>
      <c r="C17" s="9">
        <v>36000</v>
      </c>
      <c r="D17" s="9">
        <v>36000</v>
      </c>
      <c r="E17" s="9">
        <v>25000</v>
      </c>
      <c r="F17" s="10">
        <v>16000</v>
      </c>
      <c r="G17" s="10">
        <f t="shared" si="4"/>
        <v>64</v>
      </c>
      <c r="H17" s="10">
        <f t="shared" si="2"/>
        <v>44.444444444444443</v>
      </c>
    </row>
    <row r="18" spans="1:8" x14ac:dyDescent="0.25">
      <c r="A18" s="7" t="s">
        <v>48</v>
      </c>
      <c r="B18" s="8" t="s">
        <v>22</v>
      </c>
      <c r="C18" s="9">
        <v>2416600</v>
      </c>
      <c r="D18" s="9">
        <v>2416600</v>
      </c>
      <c r="E18" s="9">
        <v>2363800</v>
      </c>
      <c r="F18" s="10">
        <v>1490750.4</v>
      </c>
      <c r="G18" s="10">
        <f t="shared" si="4"/>
        <v>63.065843133936873</v>
      </c>
      <c r="H18" s="10">
        <f t="shared" si="2"/>
        <v>61.687925184143012</v>
      </c>
    </row>
    <row r="19" spans="1:8" x14ac:dyDescent="0.25">
      <c r="A19" s="7" t="s">
        <v>49</v>
      </c>
      <c r="B19" s="8" t="s">
        <v>7</v>
      </c>
      <c r="C19" s="9">
        <v>63000</v>
      </c>
      <c r="D19" s="9">
        <v>780000</v>
      </c>
      <c r="E19" s="9">
        <v>730000</v>
      </c>
      <c r="F19" s="10">
        <v>720000</v>
      </c>
      <c r="G19" s="10">
        <f t="shared" si="4"/>
        <v>98.630136986301366</v>
      </c>
      <c r="H19" s="10">
        <f t="shared" si="2"/>
        <v>92.307692307692307</v>
      </c>
    </row>
    <row r="20" spans="1:8" x14ac:dyDescent="0.25">
      <c r="A20" s="7" t="s">
        <v>50</v>
      </c>
      <c r="B20" s="8" t="s">
        <v>15</v>
      </c>
      <c r="C20" s="9">
        <v>749000</v>
      </c>
      <c r="D20" s="9">
        <v>749000</v>
      </c>
      <c r="E20" s="9">
        <v>459600</v>
      </c>
      <c r="F20" s="10">
        <v>450570</v>
      </c>
      <c r="G20" s="10">
        <f t="shared" si="4"/>
        <v>98.035248041775461</v>
      </c>
      <c r="H20" s="10">
        <f t="shared" si="2"/>
        <v>60.156208277703605</v>
      </c>
    </row>
    <row r="21" spans="1:8" x14ac:dyDescent="0.25">
      <c r="A21" s="7" t="s">
        <v>51</v>
      </c>
      <c r="B21" s="8" t="s">
        <v>5</v>
      </c>
      <c r="C21" s="9">
        <v>980000</v>
      </c>
      <c r="D21" s="9">
        <v>980000</v>
      </c>
      <c r="E21" s="9">
        <v>612400</v>
      </c>
      <c r="F21" s="10">
        <v>611400</v>
      </c>
      <c r="G21" s="10">
        <f t="shared" si="4"/>
        <v>99.836708033964726</v>
      </c>
      <c r="H21" s="10">
        <f t="shared" si="2"/>
        <v>62.387755102040821</v>
      </c>
    </row>
    <row r="22" spans="1:8" x14ac:dyDescent="0.25">
      <c r="A22" s="7" t="s">
        <v>52</v>
      </c>
      <c r="B22" s="8" t="s">
        <v>2</v>
      </c>
      <c r="C22" s="9">
        <v>566900</v>
      </c>
      <c r="D22" s="9">
        <v>566900</v>
      </c>
      <c r="E22" s="9">
        <v>432000</v>
      </c>
      <c r="F22" s="10">
        <v>416598.58</v>
      </c>
      <c r="G22" s="10">
        <f t="shared" si="4"/>
        <v>96.434856481481489</v>
      </c>
      <c r="H22" s="10">
        <f t="shared" si="2"/>
        <v>73.487137061210092</v>
      </c>
    </row>
    <row r="23" spans="1:8" x14ac:dyDescent="0.25">
      <c r="A23" s="7" t="s">
        <v>53</v>
      </c>
      <c r="B23" s="8" t="s">
        <v>27</v>
      </c>
      <c r="C23" s="9">
        <v>250000</v>
      </c>
      <c r="D23" s="9">
        <v>250000</v>
      </c>
      <c r="E23" s="9">
        <v>168600</v>
      </c>
      <c r="F23" s="10">
        <v>164056.82999999999</v>
      </c>
      <c r="G23" s="10">
        <f t="shared" si="4"/>
        <v>97.305355871886107</v>
      </c>
      <c r="H23" s="10">
        <f t="shared" si="2"/>
        <v>65.622731999999999</v>
      </c>
    </row>
    <row r="24" spans="1:8" x14ac:dyDescent="0.25">
      <c r="A24" s="7" t="s">
        <v>33</v>
      </c>
      <c r="B24" s="8" t="s">
        <v>34</v>
      </c>
      <c r="C24" s="9">
        <v>10000000</v>
      </c>
      <c r="D24" s="9">
        <v>10000000</v>
      </c>
      <c r="E24" s="9">
        <v>8143440</v>
      </c>
      <c r="F24" s="10">
        <v>7710475.2300000004</v>
      </c>
      <c r="G24" s="10">
        <f t="shared" si="4"/>
        <v>94.683269355456673</v>
      </c>
      <c r="H24" s="10">
        <f t="shared" si="2"/>
        <v>77.104752300000001</v>
      </c>
    </row>
    <row r="25" spans="1:8" x14ac:dyDescent="0.25">
      <c r="A25" s="7" t="s">
        <v>54</v>
      </c>
      <c r="B25" s="8" t="s">
        <v>26</v>
      </c>
      <c r="C25" s="9">
        <v>14000000</v>
      </c>
      <c r="D25" s="9">
        <v>15000000</v>
      </c>
      <c r="E25" s="9">
        <v>12100000</v>
      </c>
      <c r="F25" s="10">
        <v>12076002</v>
      </c>
      <c r="G25" s="10">
        <f t="shared" si="4"/>
        <v>99.801669421487603</v>
      </c>
      <c r="H25" s="10">
        <f t="shared" si="2"/>
        <v>80.506680000000003</v>
      </c>
    </row>
    <row r="26" spans="1:8" x14ac:dyDescent="0.25">
      <c r="A26" s="7" t="s">
        <v>55</v>
      </c>
      <c r="B26" s="8" t="s">
        <v>16</v>
      </c>
      <c r="C26" s="9">
        <v>66500</v>
      </c>
      <c r="D26" s="9">
        <v>78000</v>
      </c>
      <c r="E26" s="9">
        <v>78000</v>
      </c>
      <c r="F26" s="10">
        <v>78000</v>
      </c>
      <c r="G26" s="10">
        <f t="shared" si="4"/>
        <v>100</v>
      </c>
      <c r="H26" s="10">
        <f t="shared" si="2"/>
        <v>100</v>
      </c>
    </row>
    <row r="27" spans="1:8" x14ac:dyDescent="0.25">
      <c r="A27" s="7" t="s">
        <v>56</v>
      </c>
      <c r="B27" s="8" t="s">
        <v>17</v>
      </c>
      <c r="C27" s="9">
        <v>7400</v>
      </c>
      <c r="D27" s="9">
        <v>7400</v>
      </c>
      <c r="E27" s="9">
        <v>5525</v>
      </c>
      <c r="F27" s="10">
        <v>1906.1</v>
      </c>
      <c r="G27" s="10">
        <f t="shared" si="4"/>
        <v>34.499547511312215</v>
      </c>
      <c r="H27" s="10">
        <f t="shared" si="2"/>
        <v>25.758108108108107</v>
      </c>
    </row>
    <row r="28" spans="1:8" x14ac:dyDescent="0.25">
      <c r="A28" s="7" t="s">
        <v>57</v>
      </c>
      <c r="B28" s="8" t="s">
        <v>18</v>
      </c>
      <c r="C28" s="9">
        <v>2374500</v>
      </c>
      <c r="D28" s="9">
        <v>3274500</v>
      </c>
      <c r="E28" s="9">
        <v>2580877.5000000005</v>
      </c>
      <c r="F28" s="10">
        <v>1828553.57</v>
      </c>
      <c r="G28" s="10">
        <f t="shared" si="4"/>
        <v>70.850072116944702</v>
      </c>
      <c r="H28" s="10">
        <f t="shared" si="2"/>
        <v>55.842222324018934</v>
      </c>
    </row>
    <row r="29" spans="1:8" x14ac:dyDescent="0.25">
      <c r="A29" s="7" t="s">
        <v>58</v>
      </c>
      <c r="B29" s="8" t="s">
        <v>19</v>
      </c>
      <c r="C29" s="9">
        <v>1340000</v>
      </c>
      <c r="D29" s="9">
        <v>1740000</v>
      </c>
      <c r="E29" s="9">
        <v>917600</v>
      </c>
      <c r="F29" s="10">
        <v>877600</v>
      </c>
      <c r="G29" s="10">
        <f t="shared" si="4"/>
        <v>95.640802092415001</v>
      </c>
      <c r="H29" s="10">
        <f t="shared" si="2"/>
        <v>50.4367816091954</v>
      </c>
    </row>
    <row r="30" spans="1:8" x14ac:dyDescent="0.25">
      <c r="A30" s="7" t="s">
        <v>59</v>
      </c>
      <c r="B30" s="8" t="s">
        <v>69</v>
      </c>
      <c r="C30" s="9">
        <v>84700</v>
      </c>
      <c r="D30" s="9">
        <v>84700</v>
      </c>
      <c r="E30" s="9">
        <v>55700</v>
      </c>
      <c r="F30" s="10">
        <v>48370</v>
      </c>
      <c r="G30" s="10">
        <f t="shared" si="4"/>
        <v>86.840215439856365</v>
      </c>
      <c r="H30" s="10">
        <f t="shared" si="2"/>
        <v>57.107438016528924</v>
      </c>
    </row>
    <row r="31" spans="1:8" x14ac:dyDescent="0.25">
      <c r="A31" s="7" t="s">
        <v>60</v>
      </c>
      <c r="B31" s="8" t="s">
        <v>1</v>
      </c>
      <c r="C31" s="9">
        <v>565200</v>
      </c>
      <c r="D31" s="9">
        <v>553700</v>
      </c>
      <c r="E31" s="9">
        <v>373700</v>
      </c>
      <c r="F31" s="10">
        <v>329400</v>
      </c>
      <c r="G31" s="10">
        <f t="shared" si="4"/>
        <v>88.145571313888155</v>
      </c>
      <c r="H31" s="10">
        <f t="shared" si="2"/>
        <v>59.490698934441035</v>
      </c>
    </row>
    <row r="32" spans="1:8" x14ac:dyDescent="0.25">
      <c r="A32" s="7" t="s">
        <v>61</v>
      </c>
      <c r="B32" s="8" t="s">
        <v>21</v>
      </c>
      <c r="C32" s="9">
        <v>632500</v>
      </c>
      <c r="D32" s="9">
        <v>632500</v>
      </c>
      <c r="E32" s="9">
        <v>502500</v>
      </c>
      <c r="F32" s="10">
        <v>402600</v>
      </c>
      <c r="G32" s="10">
        <f t="shared" si="4"/>
        <v>80.119402985074629</v>
      </c>
      <c r="H32" s="10">
        <f t="shared" si="2"/>
        <v>63.652173913043477</v>
      </c>
    </row>
    <row r="33" spans="1:8" x14ac:dyDescent="0.25">
      <c r="A33" s="7" t="s">
        <v>62</v>
      </c>
      <c r="B33" s="8" t="s">
        <v>20</v>
      </c>
      <c r="C33" s="9">
        <v>487500</v>
      </c>
      <c r="D33" s="9">
        <v>437500</v>
      </c>
      <c r="E33" s="9">
        <v>277200</v>
      </c>
      <c r="F33" s="10">
        <v>235771.91</v>
      </c>
      <c r="G33" s="10">
        <f t="shared" si="4"/>
        <v>85.054801587301583</v>
      </c>
      <c r="H33" s="10">
        <f t="shared" si="2"/>
        <v>53.89072228571429</v>
      </c>
    </row>
    <row r="34" spans="1:8" x14ac:dyDescent="0.25">
      <c r="A34" s="7" t="s">
        <v>70</v>
      </c>
      <c r="B34" s="8" t="s">
        <v>71</v>
      </c>
      <c r="C34" s="9">
        <v>0</v>
      </c>
      <c r="D34" s="9">
        <v>1300000</v>
      </c>
      <c r="E34" s="9">
        <v>825000</v>
      </c>
      <c r="F34" s="10">
        <v>777079.3</v>
      </c>
      <c r="G34" s="10">
        <f t="shared" si="4"/>
        <v>94.191430303030316</v>
      </c>
      <c r="H34" s="10">
        <f t="shared" si="2"/>
        <v>59.77533076923077</v>
      </c>
    </row>
    <row r="35" spans="1:8" ht="13.5" thickBot="1" x14ac:dyDescent="0.3">
      <c r="A35" s="7" t="s">
        <v>63</v>
      </c>
      <c r="B35" s="8" t="s">
        <v>28</v>
      </c>
      <c r="C35" s="9">
        <v>986000</v>
      </c>
      <c r="D35" s="9">
        <v>986000</v>
      </c>
      <c r="E35" s="9">
        <v>636800</v>
      </c>
      <c r="F35" s="10">
        <v>607346.30000000005</v>
      </c>
      <c r="G35" s="10">
        <f t="shared" si="4"/>
        <v>95.374733040201008</v>
      </c>
      <c r="H35" s="10">
        <f t="shared" si="2"/>
        <v>61.596987829614612</v>
      </c>
    </row>
    <row r="36" spans="1:8" ht="14.25" thickTop="1" thickBot="1" x14ac:dyDescent="0.3">
      <c r="A36" s="4"/>
      <c r="B36" s="4" t="s">
        <v>0</v>
      </c>
      <c r="C36" s="5">
        <f>SUM(C4,C5,C14)</f>
        <v>97796300</v>
      </c>
      <c r="D36" s="5">
        <f t="shared" ref="D36:F36" si="5">SUM(D4,D5,D14)</f>
        <v>106964233.56</v>
      </c>
      <c r="E36" s="5">
        <f t="shared" si="5"/>
        <v>85016391.060000002</v>
      </c>
      <c r="F36" s="5">
        <f t="shared" si="5"/>
        <v>82024933.609999985</v>
      </c>
      <c r="G36" s="5">
        <f t="shared" si="4"/>
        <v>96.481316822906763</v>
      </c>
      <c r="H36" s="5">
        <f t="shared" si="2"/>
        <v>76.684449446355657</v>
      </c>
    </row>
    <row r="37" spans="1:8" ht="13.5" thickTop="1" x14ac:dyDescent="0.25"/>
  </sheetData>
  <mergeCells count="1">
    <mergeCell ref="B1:H1"/>
  </mergeCells>
  <pageMargins left="0.23622047244094491" right="0.15748031496062992" top="0.19685039370078741" bottom="0.19685039370078741" header="0.11811023622047245" footer="7.874015748031496E-2"/>
  <pageSetup scale="71" orientation="landscape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27381-7E57-43C5-96B8-7ED552F22C69}">
  <dimension ref="A1:H37"/>
  <sheetViews>
    <sheetView showGridLines="0" zoomScaleNormal="100" workbookViewId="0">
      <selection activeCell="B36" sqref="B36"/>
    </sheetView>
  </sheetViews>
  <sheetFormatPr defaultColWidth="9.125" defaultRowHeight="12.75" x14ac:dyDescent="0.25"/>
  <cols>
    <col min="1" max="1" width="13" style="1" customWidth="1"/>
    <col min="2" max="2" width="94" style="1" bestFit="1" customWidth="1"/>
    <col min="3" max="3" width="20.125" style="1" bestFit="1" customWidth="1"/>
    <col min="4" max="4" width="17.75" style="1" bestFit="1" customWidth="1"/>
    <col min="5" max="5" width="14.375" style="1" bestFit="1" customWidth="1"/>
    <col min="6" max="6" width="14.25" style="1" bestFit="1" customWidth="1"/>
    <col min="7" max="7" width="18.375" style="1" bestFit="1" customWidth="1"/>
    <col min="8" max="8" width="15.125" style="1" bestFit="1" customWidth="1"/>
    <col min="9" max="12" width="9.125" style="1"/>
    <col min="13" max="13" width="10.125" style="1" customWidth="1"/>
    <col min="14" max="14" width="10.25" style="1" customWidth="1"/>
    <col min="15" max="16384" width="9.125" style="1"/>
  </cols>
  <sheetData>
    <row r="1" spans="1:8" ht="76.5" customHeight="1" thickBot="1" x14ac:dyDescent="0.3">
      <c r="B1" s="12" t="s">
        <v>9</v>
      </c>
      <c r="C1" s="12"/>
      <c r="D1" s="12"/>
      <c r="E1" s="12"/>
      <c r="F1" s="12"/>
      <c r="G1" s="12"/>
      <c r="H1" s="12"/>
    </row>
    <row r="2" spans="1:8" ht="39.75" thickTop="1" thickBot="1" x14ac:dyDescent="0.3">
      <c r="A2" s="2" t="s">
        <v>6</v>
      </c>
      <c r="B2" s="2" t="s">
        <v>8</v>
      </c>
      <c r="C2" s="2" t="s">
        <v>35</v>
      </c>
      <c r="D2" s="2" t="s">
        <v>36</v>
      </c>
      <c r="E2" s="2" t="s">
        <v>73</v>
      </c>
      <c r="F2" s="2" t="s">
        <v>65</v>
      </c>
      <c r="G2" s="2" t="s">
        <v>64</v>
      </c>
      <c r="H2" s="2" t="s">
        <v>23</v>
      </c>
    </row>
    <row r="3" spans="1:8" ht="14.25" thickTop="1" thickBot="1" x14ac:dyDescent="0.3">
      <c r="A3" s="7" t="s">
        <v>75</v>
      </c>
      <c r="B3" s="8" t="s">
        <v>76</v>
      </c>
      <c r="C3" s="9">
        <v>1266500</v>
      </c>
      <c r="D3" s="9">
        <v>1266500</v>
      </c>
      <c r="E3" s="9">
        <v>1266500</v>
      </c>
      <c r="F3" s="10">
        <v>1206400.5</v>
      </c>
      <c r="G3" s="10">
        <f>IFERROR(F3/$E3*100,"")</f>
        <v>95.254678247137775</v>
      </c>
      <c r="H3" s="10">
        <f>IFERROR(F3/$D3*100,"")</f>
        <v>95.254678247137775</v>
      </c>
    </row>
    <row r="4" spans="1:8" ht="14.25" thickTop="1" thickBot="1" x14ac:dyDescent="0.3">
      <c r="A4" s="3" t="s">
        <v>29</v>
      </c>
      <c r="B4" s="4" t="s">
        <v>30</v>
      </c>
      <c r="C4" s="5">
        <f t="shared" ref="C4:F4" si="0">SUM(C5:C13)</f>
        <v>37249500</v>
      </c>
      <c r="D4" s="5">
        <f t="shared" si="0"/>
        <v>44085953</v>
      </c>
      <c r="E4" s="5">
        <f t="shared" si="0"/>
        <v>44085953</v>
      </c>
      <c r="F4" s="5">
        <f t="shared" si="0"/>
        <v>43957978.609999999</v>
      </c>
      <c r="G4" s="6">
        <f>IFERROR(F4/$E4*100,"")</f>
        <v>99.709716176488229</v>
      </c>
      <c r="H4" s="6">
        <f>IFERROR(F4/$D4*100,"")</f>
        <v>99.709716176488229</v>
      </c>
    </row>
    <row r="5" spans="1:8" ht="13.5" thickTop="1" x14ac:dyDescent="0.25">
      <c r="A5" s="7" t="s">
        <v>37</v>
      </c>
      <c r="B5" s="8" t="s">
        <v>11</v>
      </c>
      <c r="C5" s="9">
        <v>2800000</v>
      </c>
      <c r="D5" s="9">
        <v>3536500</v>
      </c>
      <c r="E5" s="9">
        <v>3536500</v>
      </c>
      <c r="F5" s="9">
        <v>3536120</v>
      </c>
      <c r="G5" s="10">
        <f t="shared" ref="G5:G11" si="1">IFERROR(F5/$E5*100,0)</f>
        <v>99.989254913049635</v>
      </c>
      <c r="H5" s="10">
        <f t="shared" ref="H5:H36" si="2">IFERROR(F5/$D5*100,"")</f>
        <v>99.989254913049635</v>
      </c>
    </row>
    <row r="6" spans="1:8" x14ac:dyDescent="0.25">
      <c r="A6" s="7" t="s">
        <v>38</v>
      </c>
      <c r="B6" s="8" t="s">
        <v>3</v>
      </c>
      <c r="C6" s="9">
        <v>768000</v>
      </c>
      <c r="D6" s="9">
        <v>812053</v>
      </c>
      <c r="E6" s="9">
        <v>812053</v>
      </c>
      <c r="F6" s="10">
        <v>810349.84</v>
      </c>
      <c r="G6" s="10">
        <f t="shared" si="1"/>
        <v>99.790264921131993</v>
      </c>
      <c r="H6" s="10">
        <f t="shared" si="2"/>
        <v>99.790264921131993</v>
      </c>
    </row>
    <row r="7" spans="1:8" x14ac:dyDescent="0.25">
      <c r="A7" s="7" t="s">
        <v>67</v>
      </c>
      <c r="B7" s="8" t="s">
        <v>68</v>
      </c>
      <c r="C7" s="9">
        <v>2000000</v>
      </c>
      <c r="D7" s="9">
        <v>2000000</v>
      </c>
      <c r="E7" s="9">
        <v>2000000</v>
      </c>
      <c r="F7" s="10">
        <v>1986733.76</v>
      </c>
      <c r="G7" s="10">
        <f t="shared" si="1"/>
        <v>99.336687999999995</v>
      </c>
      <c r="H7" s="10">
        <f t="shared" si="2"/>
        <v>99.336687999999995</v>
      </c>
    </row>
    <row r="8" spans="1:8" x14ac:dyDescent="0.25">
      <c r="A8" s="7" t="s">
        <v>39</v>
      </c>
      <c r="B8" s="8" t="s">
        <v>24</v>
      </c>
      <c r="C8" s="9">
        <v>3276500</v>
      </c>
      <c r="D8" s="9">
        <v>5396400</v>
      </c>
      <c r="E8" s="9">
        <v>5396400</v>
      </c>
      <c r="F8" s="10">
        <v>5386371</v>
      </c>
      <c r="G8" s="10">
        <f t="shared" si="1"/>
        <v>99.814153880364685</v>
      </c>
      <c r="H8" s="10">
        <f t="shared" si="2"/>
        <v>99.814153880364685</v>
      </c>
    </row>
    <row r="9" spans="1:8" x14ac:dyDescent="0.25">
      <c r="A9" s="7" t="s">
        <v>40</v>
      </c>
      <c r="B9" s="8" t="s">
        <v>25</v>
      </c>
      <c r="C9" s="9">
        <v>11245000</v>
      </c>
      <c r="D9" s="9">
        <v>12295000</v>
      </c>
      <c r="E9" s="9">
        <v>12295000</v>
      </c>
      <c r="F9" s="10">
        <v>12257950.5</v>
      </c>
      <c r="G9" s="10">
        <f t="shared" si="1"/>
        <v>99.698662057747057</v>
      </c>
      <c r="H9" s="10">
        <f t="shared" si="2"/>
        <v>99.698662057747057</v>
      </c>
    </row>
    <row r="10" spans="1:8" x14ac:dyDescent="0.25">
      <c r="A10" s="7" t="s">
        <v>41</v>
      </c>
      <c r="B10" s="8" t="s">
        <v>12</v>
      </c>
      <c r="C10" s="9">
        <v>6660000</v>
      </c>
      <c r="D10" s="9">
        <v>7571000</v>
      </c>
      <c r="E10" s="9">
        <v>7571000</v>
      </c>
      <c r="F10" s="10">
        <v>7552651.4500000002</v>
      </c>
      <c r="G10" s="10">
        <f t="shared" si="1"/>
        <v>99.757646942279749</v>
      </c>
      <c r="H10" s="10">
        <f t="shared" si="2"/>
        <v>99.757646942279749</v>
      </c>
    </row>
    <row r="11" spans="1:8" x14ac:dyDescent="0.25">
      <c r="A11" s="7" t="s">
        <v>42</v>
      </c>
      <c r="B11" s="8" t="s">
        <v>10</v>
      </c>
      <c r="C11" s="9">
        <v>1000000</v>
      </c>
      <c r="D11" s="9">
        <v>920000</v>
      </c>
      <c r="E11" s="9">
        <v>920000</v>
      </c>
      <c r="F11" s="10">
        <v>919742.71</v>
      </c>
      <c r="G11" s="10">
        <f t="shared" si="1"/>
        <v>99.972033695652172</v>
      </c>
      <c r="H11" s="10">
        <f t="shared" si="2"/>
        <v>99.972033695652172</v>
      </c>
    </row>
    <row r="12" spans="1:8" x14ac:dyDescent="0.25">
      <c r="A12" s="7"/>
      <c r="B12" s="8" t="s">
        <v>74</v>
      </c>
      <c r="C12" s="9">
        <v>0</v>
      </c>
      <c r="D12" s="9">
        <v>205000</v>
      </c>
      <c r="E12" s="9">
        <v>205000</v>
      </c>
      <c r="F12" s="10">
        <v>201588</v>
      </c>
      <c r="G12" s="10">
        <f>IFERROR(F12/$E12*100,0)</f>
        <v>98.335609756097568</v>
      </c>
      <c r="H12" s="10">
        <f t="shared" si="2"/>
        <v>98.335609756097568</v>
      </c>
    </row>
    <row r="13" spans="1:8" ht="13.5" thickBot="1" x14ac:dyDescent="0.3">
      <c r="A13" s="7" t="s">
        <v>43</v>
      </c>
      <c r="B13" s="8" t="s">
        <v>13</v>
      </c>
      <c r="C13" s="9">
        <v>9500000</v>
      </c>
      <c r="D13" s="9">
        <v>11350000</v>
      </c>
      <c r="E13" s="9">
        <v>11350000</v>
      </c>
      <c r="F13" s="10">
        <v>11306471.35</v>
      </c>
      <c r="G13" s="10">
        <f t="shared" ref="G13:G14" si="3">IFERROR(F13/$E13*100,0)</f>
        <v>99.616487665198235</v>
      </c>
      <c r="H13" s="10">
        <f t="shared" si="2"/>
        <v>99.616487665198235</v>
      </c>
    </row>
    <row r="14" spans="1:8" ht="14.25" thickTop="1" thickBot="1" x14ac:dyDescent="0.3">
      <c r="A14" s="3" t="s">
        <v>31</v>
      </c>
      <c r="B14" s="4" t="s">
        <v>32</v>
      </c>
      <c r="C14" s="5">
        <f>SUM(C15:C35)</f>
        <v>57746800</v>
      </c>
      <c r="D14" s="5">
        <f>SUM(D15:D35)</f>
        <v>64549681</v>
      </c>
      <c r="E14" s="5">
        <f>SUM(E15:E35)</f>
        <v>64549680.560000002</v>
      </c>
      <c r="F14" s="5">
        <f>SUM(F15:F35)</f>
        <v>63241066.82</v>
      </c>
      <c r="G14" s="6">
        <f t="shared" si="3"/>
        <v>97.97270299613082</v>
      </c>
      <c r="H14" s="6">
        <f t="shared" si="2"/>
        <v>97.972702328304308</v>
      </c>
    </row>
    <row r="15" spans="1:8" ht="13.5" thickTop="1" x14ac:dyDescent="0.25">
      <c r="A15" s="7" t="s">
        <v>44</v>
      </c>
      <c r="B15" s="8" t="s">
        <v>4</v>
      </c>
      <c r="C15" s="9">
        <v>10000000</v>
      </c>
      <c r="D15" s="9">
        <v>10350934</v>
      </c>
      <c r="E15" s="9">
        <v>10350933.560000001</v>
      </c>
      <c r="F15" s="10">
        <v>10328165.66</v>
      </c>
      <c r="G15" s="10">
        <f>IFERROR(F15/$E15*100,0)</f>
        <v>99.780040130022812</v>
      </c>
      <c r="H15" s="10">
        <f t="shared" si="2"/>
        <v>99.780035888548795</v>
      </c>
    </row>
    <row r="16" spans="1:8" x14ac:dyDescent="0.25">
      <c r="A16" s="7" t="s">
        <v>45</v>
      </c>
      <c r="B16" s="8" t="s">
        <v>14</v>
      </c>
      <c r="C16" s="9">
        <v>12141000</v>
      </c>
      <c r="D16" s="9">
        <v>12589000</v>
      </c>
      <c r="E16" s="9">
        <v>12589000</v>
      </c>
      <c r="F16" s="10">
        <v>12553000</v>
      </c>
      <c r="G16" s="10">
        <f t="shared" ref="G16:G36" si="4">IFERROR(F16/$E16*100,0)</f>
        <v>99.714036063229798</v>
      </c>
      <c r="H16" s="10">
        <f t="shared" si="2"/>
        <v>99.714036063229798</v>
      </c>
    </row>
    <row r="17" spans="1:8" x14ac:dyDescent="0.25">
      <c r="A17" s="7" t="s">
        <v>46</v>
      </c>
      <c r="B17" s="8" t="s">
        <v>47</v>
      </c>
      <c r="C17" s="9">
        <v>36000</v>
      </c>
      <c r="D17" s="9">
        <v>25000</v>
      </c>
      <c r="E17" s="9">
        <v>25000</v>
      </c>
      <c r="F17" s="10">
        <v>25000</v>
      </c>
      <c r="G17" s="10">
        <f t="shared" si="4"/>
        <v>100</v>
      </c>
      <c r="H17" s="10">
        <f t="shared" si="2"/>
        <v>100</v>
      </c>
    </row>
    <row r="18" spans="1:8" x14ac:dyDescent="0.25">
      <c r="A18" s="7" t="s">
        <v>48</v>
      </c>
      <c r="B18" s="8" t="s">
        <v>22</v>
      </c>
      <c r="C18" s="9">
        <v>2416600</v>
      </c>
      <c r="D18" s="9">
        <v>2372547</v>
      </c>
      <c r="E18" s="9">
        <v>2372547</v>
      </c>
      <c r="F18" s="10">
        <v>2325614.92</v>
      </c>
      <c r="G18" s="10">
        <f t="shared" si="4"/>
        <v>98.021869324401152</v>
      </c>
      <c r="H18" s="10">
        <f t="shared" si="2"/>
        <v>98.021869324401152</v>
      </c>
    </row>
    <row r="19" spans="1:8" x14ac:dyDescent="0.25">
      <c r="A19" s="7" t="s">
        <v>49</v>
      </c>
      <c r="B19" s="8" t="s">
        <v>7</v>
      </c>
      <c r="C19" s="9">
        <v>63000</v>
      </c>
      <c r="D19" s="9">
        <v>820000</v>
      </c>
      <c r="E19" s="9">
        <v>820000</v>
      </c>
      <c r="F19" s="10">
        <v>810000</v>
      </c>
      <c r="G19" s="10">
        <f t="shared" si="4"/>
        <v>98.780487804878049</v>
      </c>
      <c r="H19" s="10">
        <f t="shared" si="2"/>
        <v>98.780487804878049</v>
      </c>
    </row>
    <row r="20" spans="1:8" x14ac:dyDescent="0.25">
      <c r="A20" s="7" t="s">
        <v>50</v>
      </c>
      <c r="B20" s="8" t="s">
        <v>15</v>
      </c>
      <c r="C20" s="9">
        <v>749000</v>
      </c>
      <c r="D20" s="9">
        <v>749000</v>
      </c>
      <c r="E20" s="9">
        <v>749000</v>
      </c>
      <c r="F20" s="10">
        <v>745670</v>
      </c>
      <c r="G20" s="10">
        <f t="shared" si="4"/>
        <v>99.55540720961281</v>
      </c>
      <c r="H20" s="10">
        <f t="shared" si="2"/>
        <v>99.55540720961281</v>
      </c>
    </row>
    <row r="21" spans="1:8" x14ac:dyDescent="0.25">
      <c r="A21" s="7" t="s">
        <v>51</v>
      </c>
      <c r="B21" s="8" t="s">
        <v>5</v>
      </c>
      <c r="C21" s="9">
        <v>980000</v>
      </c>
      <c r="D21" s="9">
        <v>1013000</v>
      </c>
      <c r="E21" s="9">
        <v>1013000</v>
      </c>
      <c r="F21" s="10">
        <v>1003520</v>
      </c>
      <c r="G21" s="10">
        <f t="shared" si="4"/>
        <v>99.064165844027642</v>
      </c>
      <c r="H21" s="10">
        <f t="shared" si="2"/>
        <v>99.064165844027642</v>
      </c>
    </row>
    <row r="22" spans="1:8" x14ac:dyDescent="0.25">
      <c r="A22" s="7" t="s">
        <v>52</v>
      </c>
      <c r="B22" s="8" t="s">
        <v>2</v>
      </c>
      <c r="C22" s="9">
        <v>566900</v>
      </c>
      <c r="D22" s="9">
        <v>660400</v>
      </c>
      <c r="E22" s="9">
        <v>660400</v>
      </c>
      <c r="F22" s="10">
        <v>658986.38</v>
      </c>
      <c r="G22" s="10">
        <f t="shared" si="4"/>
        <v>99.785944881889762</v>
      </c>
      <c r="H22" s="10">
        <f t="shared" si="2"/>
        <v>99.785944881889762</v>
      </c>
    </row>
    <row r="23" spans="1:8" x14ac:dyDescent="0.25">
      <c r="A23" s="7" t="s">
        <v>53</v>
      </c>
      <c r="B23" s="8" t="s">
        <v>27</v>
      </c>
      <c r="C23" s="9">
        <v>250000</v>
      </c>
      <c r="D23" s="9">
        <v>217100</v>
      </c>
      <c r="E23" s="9">
        <v>217100</v>
      </c>
      <c r="F23" s="10">
        <v>208761.81</v>
      </c>
      <c r="G23" s="10">
        <f t="shared" si="4"/>
        <v>96.159286043298025</v>
      </c>
      <c r="H23" s="10">
        <f t="shared" si="2"/>
        <v>96.159286043298025</v>
      </c>
    </row>
    <row r="24" spans="1:8" x14ac:dyDescent="0.25">
      <c r="A24" s="7" t="s">
        <v>33</v>
      </c>
      <c r="B24" s="8" t="s">
        <v>34</v>
      </c>
      <c r="C24" s="9">
        <v>10000000</v>
      </c>
      <c r="D24" s="9">
        <v>8862300</v>
      </c>
      <c r="E24" s="9">
        <v>8862300</v>
      </c>
      <c r="F24" s="10">
        <v>8831422.1300000008</v>
      </c>
      <c r="G24" s="10">
        <f t="shared" si="4"/>
        <v>99.651581756428925</v>
      </c>
      <c r="H24" s="10">
        <f t="shared" si="2"/>
        <v>99.651581756428925</v>
      </c>
    </row>
    <row r="25" spans="1:8" x14ac:dyDescent="0.25">
      <c r="A25" s="7" t="s">
        <v>54</v>
      </c>
      <c r="B25" s="8" t="s">
        <v>26</v>
      </c>
      <c r="C25" s="9">
        <v>14000000</v>
      </c>
      <c r="D25" s="9">
        <v>17850000</v>
      </c>
      <c r="E25" s="9">
        <v>17850000</v>
      </c>
      <c r="F25" s="10">
        <v>17179600</v>
      </c>
      <c r="G25" s="10">
        <f t="shared" si="4"/>
        <v>96.244257703081232</v>
      </c>
      <c r="H25" s="10">
        <f t="shared" si="2"/>
        <v>96.244257703081232</v>
      </c>
    </row>
    <row r="26" spans="1:8" x14ac:dyDescent="0.25">
      <c r="A26" s="7" t="s">
        <v>55</v>
      </c>
      <c r="B26" s="8" t="s">
        <v>16</v>
      </c>
      <c r="C26" s="9">
        <v>66500</v>
      </c>
      <c r="D26" s="9">
        <v>78000</v>
      </c>
      <c r="E26" s="9">
        <v>78000</v>
      </c>
      <c r="F26" s="10">
        <v>78000</v>
      </c>
      <c r="G26" s="10">
        <f t="shared" si="4"/>
        <v>100</v>
      </c>
      <c r="H26" s="10">
        <f t="shared" si="2"/>
        <v>100</v>
      </c>
    </row>
    <row r="27" spans="1:8" x14ac:dyDescent="0.25">
      <c r="A27" s="7" t="s">
        <v>56</v>
      </c>
      <c r="B27" s="8" t="s">
        <v>17</v>
      </c>
      <c r="C27" s="9">
        <v>7400</v>
      </c>
      <c r="D27" s="9">
        <v>7400</v>
      </c>
      <c r="E27" s="9">
        <v>7400</v>
      </c>
      <c r="F27" s="10">
        <v>2711.82</v>
      </c>
      <c r="G27" s="10">
        <f t="shared" si="4"/>
        <v>36.646216216216217</v>
      </c>
      <c r="H27" s="10">
        <f t="shared" si="2"/>
        <v>36.646216216216217</v>
      </c>
    </row>
    <row r="28" spans="1:8" x14ac:dyDescent="0.25">
      <c r="A28" s="7" t="s">
        <v>57</v>
      </c>
      <c r="B28" s="8" t="s">
        <v>18</v>
      </c>
      <c r="C28" s="9">
        <v>2374500</v>
      </c>
      <c r="D28" s="9">
        <v>3274500</v>
      </c>
      <c r="E28" s="9">
        <v>3274500</v>
      </c>
      <c r="F28" s="10">
        <v>3017541</v>
      </c>
      <c r="G28" s="10">
        <f t="shared" si="4"/>
        <v>92.152725606962889</v>
      </c>
      <c r="H28" s="10">
        <f t="shared" si="2"/>
        <v>92.152725606962889</v>
      </c>
    </row>
    <row r="29" spans="1:8" x14ac:dyDescent="0.25">
      <c r="A29" s="7" t="s">
        <v>58</v>
      </c>
      <c r="B29" s="8" t="s">
        <v>19</v>
      </c>
      <c r="C29" s="9">
        <v>1340000</v>
      </c>
      <c r="D29" s="9">
        <v>1795000</v>
      </c>
      <c r="E29" s="9">
        <v>1795000</v>
      </c>
      <c r="F29" s="10">
        <v>1709600</v>
      </c>
      <c r="G29" s="10">
        <f t="shared" si="4"/>
        <v>95.242339832869078</v>
      </c>
      <c r="H29" s="10">
        <f t="shared" si="2"/>
        <v>95.242339832869078</v>
      </c>
    </row>
    <row r="30" spans="1:8" x14ac:dyDescent="0.25">
      <c r="A30" s="7" t="s">
        <v>59</v>
      </c>
      <c r="B30" s="8" t="s">
        <v>69</v>
      </c>
      <c r="C30" s="9">
        <v>84700</v>
      </c>
      <c r="D30" s="9">
        <v>84700</v>
      </c>
      <c r="E30" s="9">
        <v>84700</v>
      </c>
      <c r="F30" s="10">
        <v>77410</v>
      </c>
      <c r="G30" s="10">
        <f t="shared" si="4"/>
        <v>91.393152302243209</v>
      </c>
      <c r="H30" s="10">
        <f t="shared" si="2"/>
        <v>91.393152302243209</v>
      </c>
    </row>
    <row r="31" spans="1:8" x14ac:dyDescent="0.25">
      <c r="A31" s="7" t="s">
        <v>60</v>
      </c>
      <c r="B31" s="8" t="s">
        <v>1</v>
      </c>
      <c r="C31" s="9">
        <v>565200</v>
      </c>
      <c r="D31" s="9">
        <v>501300</v>
      </c>
      <c r="E31" s="9">
        <v>501300</v>
      </c>
      <c r="F31" s="10">
        <v>490500</v>
      </c>
      <c r="G31" s="10">
        <f t="shared" si="4"/>
        <v>97.84560143626571</v>
      </c>
      <c r="H31" s="10">
        <f t="shared" si="2"/>
        <v>97.84560143626571</v>
      </c>
    </row>
    <row r="32" spans="1:8" x14ac:dyDescent="0.25">
      <c r="A32" s="7" t="s">
        <v>61</v>
      </c>
      <c r="B32" s="8" t="s">
        <v>21</v>
      </c>
      <c r="C32" s="9">
        <v>632500</v>
      </c>
      <c r="D32" s="9">
        <v>572500</v>
      </c>
      <c r="E32" s="9">
        <v>572500</v>
      </c>
      <c r="F32" s="10">
        <v>545000</v>
      </c>
      <c r="G32" s="10">
        <f t="shared" si="4"/>
        <v>95.196506550218345</v>
      </c>
      <c r="H32" s="10">
        <f t="shared" si="2"/>
        <v>95.196506550218345</v>
      </c>
    </row>
    <row r="33" spans="1:8" x14ac:dyDescent="0.25">
      <c r="A33" s="7" t="s">
        <v>62</v>
      </c>
      <c r="B33" s="8" t="s">
        <v>20</v>
      </c>
      <c r="C33" s="9">
        <v>487500</v>
      </c>
      <c r="D33" s="9">
        <v>437500</v>
      </c>
      <c r="E33" s="9">
        <v>437500</v>
      </c>
      <c r="F33" s="10">
        <v>370013.2</v>
      </c>
      <c r="G33" s="10">
        <f t="shared" si="4"/>
        <v>84.574445714285716</v>
      </c>
      <c r="H33" s="10">
        <f t="shared" si="2"/>
        <v>84.574445714285716</v>
      </c>
    </row>
    <row r="34" spans="1:8" x14ac:dyDescent="0.25">
      <c r="A34" s="7" t="s">
        <v>70</v>
      </c>
      <c r="B34" s="8" t="s">
        <v>71</v>
      </c>
      <c r="C34" s="9">
        <v>0</v>
      </c>
      <c r="D34" s="9">
        <v>1320000</v>
      </c>
      <c r="E34" s="9">
        <v>1320000</v>
      </c>
      <c r="F34" s="10">
        <v>1319159.3</v>
      </c>
      <c r="G34" s="10">
        <f t="shared" si="4"/>
        <v>99.936310606060601</v>
      </c>
      <c r="H34" s="10">
        <f t="shared" si="2"/>
        <v>99.936310606060601</v>
      </c>
    </row>
    <row r="35" spans="1:8" ht="13.5" thickBot="1" x14ac:dyDescent="0.3">
      <c r="A35" s="7" t="s">
        <v>63</v>
      </c>
      <c r="B35" s="8" t="s">
        <v>28</v>
      </c>
      <c r="C35" s="9">
        <v>986000</v>
      </c>
      <c r="D35" s="9">
        <v>969500</v>
      </c>
      <c r="E35" s="9">
        <v>969500</v>
      </c>
      <c r="F35" s="10">
        <v>961390.6</v>
      </c>
      <c r="G35" s="10">
        <f t="shared" si="4"/>
        <v>99.163548220732338</v>
      </c>
      <c r="H35" s="10">
        <f t="shared" si="2"/>
        <v>99.163548220732338</v>
      </c>
    </row>
    <row r="36" spans="1:8" ht="14.25" thickTop="1" thickBot="1" x14ac:dyDescent="0.3">
      <c r="A36" s="4"/>
      <c r="B36" s="4" t="s">
        <v>0</v>
      </c>
      <c r="C36" s="5">
        <f>SUM(C4,C5,C14)</f>
        <v>97796300</v>
      </c>
      <c r="D36" s="5">
        <f t="shared" ref="D36:F36" si="5">SUM(D4,D5,D14)</f>
        <v>112172134</v>
      </c>
      <c r="E36" s="5">
        <f t="shared" si="5"/>
        <v>112172133.56</v>
      </c>
      <c r="F36" s="5">
        <f t="shared" si="5"/>
        <v>110735165.43000001</v>
      </c>
      <c r="G36" s="5">
        <f t="shared" si="4"/>
        <v>98.718961577715405</v>
      </c>
      <c r="H36" s="5">
        <f t="shared" si="2"/>
        <v>98.718961190486056</v>
      </c>
    </row>
    <row r="37" spans="1:8" ht="13.5" thickTop="1" x14ac:dyDescent="0.25"/>
  </sheetData>
  <mergeCells count="1">
    <mergeCell ref="B1:H1"/>
  </mergeCells>
  <pageMargins left="0.23622047244094491" right="0.15748031496062992" top="0.19685039370078741" bottom="0.19685039370078741" header="0.11811023622047245" footer="7.874015748031496E-2"/>
  <pageSetup scale="71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I კვარტალი</vt:lpstr>
      <vt:lpstr>II კვარტალი</vt:lpstr>
      <vt:lpstr>III კვარტალი</vt:lpstr>
      <vt:lpstr>IV კვარტალი</vt:lpstr>
      <vt:lpstr>'I კვარტალი'!Print_Area</vt:lpstr>
      <vt:lpstr>'II კვარტალი'!Print_Area</vt:lpstr>
      <vt:lpstr>'III კვარტალი'!Print_Area</vt:lpstr>
      <vt:lpstr>'IV კვარტალი'!Print_Area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2026-03-27T08:15:39Z</dcterms:modified>
</cp:coreProperties>
</file>