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8F767A66-C9BE-4CD0-A1FE-981423BF4BD2}" xr6:coauthVersionLast="47" xr6:coauthVersionMax="47" xr10:uidLastSave="{00000000-0000-0000-0000-000000000000}"/>
  <bookViews>
    <workbookView xWindow="28680" yWindow="-120" windowWidth="29040" windowHeight="15840" activeTab="5" xr2:uid="{00000000-000D-0000-FFFF-FFFF00000000}"/>
  </bookViews>
  <sheets>
    <sheet name="სარჩევი" sheetId="20" r:id="rId1"/>
    <sheet name="2.08.01" sheetId="16" r:id="rId2"/>
    <sheet name="2.08.02" sheetId="17" r:id="rId3"/>
    <sheet name="2.08.03" sheetId="21" r:id="rId4"/>
    <sheet name="2.08.04" sheetId="22" r:id="rId5"/>
    <sheet name="2.08.05" sheetId="19" r:id="rId6"/>
    <sheet name="2.08.06" sheetId="1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6" i="18" l="1"/>
  <c r="I165" i="18"/>
  <c r="I157" i="18"/>
  <c r="I149" i="18"/>
  <c r="I141" i="18"/>
  <c r="I125" i="18"/>
  <c r="I133" i="18"/>
  <c r="I117" i="18"/>
  <c r="I109" i="18"/>
  <c r="I101" i="18"/>
  <c r="I93" i="18"/>
  <c r="I80" i="18"/>
  <c r="I79" i="18"/>
  <c r="I75" i="18"/>
  <c r="I71" i="18"/>
  <c r="I67" i="18"/>
  <c r="I63" i="18"/>
  <c r="I59" i="18"/>
  <c r="I55" i="18"/>
  <c r="I51" i="18"/>
  <c r="I47" i="18"/>
  <c r="I43" i="18"/>
  <c r="I34" i="18"/>
  <c r="I33" i="18"/>
  <c r="I30" i="18"/>
  <c r="I27" i="18"/>
  <c r="I24" i="18"/>
  <c r="I18" i="18"/>
  <c r="I21" i="18"/>
  <c r="I15" i="18"/>
  <c r="I12" i="18"/>
  <c r="I9" i="18"/>
  <c r="I6" i="18"/>
  <c r="H23" i="19"/>
  <c r="H11" i="19"/>
  <c r="H14" i="22"/>
  <c r="H29" i="22"/>
  <c r="H19" i="21"/>
  <c r="H9" i="21"/>
  <c r="H9" i="17"/>
  <c r="H19" i="17"/>
  <c r="I42" i="16"/>
  <c r="I41" i="16"/>
  <c r="I40" i="16"/>
  <c r="I39" i="16"/>
  <c r="I38" i="16"/>
  <c r="I34" i="16"/>
  <c r="I25" i="16"/>
  <c r="I24" i="16"/>
  <c r="I23" i="16"/>
  <c r="I22" i="16"/>
  <c r="I21" i="16"/>
  <c r="I17" i="16"/>
  <c r="I6" i="16" l="1"/>
  <c r="H6" i="16"/>
  <c r="G6" i="16"/>
  <c r="G19" i="21" l="1"/>
  <c r="G9" i="21"/>
  <c r="G29" i="22" l="1"/>
  <c r="G14" i="22"/>
  <c r="H166" i="18"/>
  <c r="H165" i="18"/>
  <c r="H157" i="18"/>
  <c r="H149" i="18"/>
  <c r="H141" i="18"/>
  <c r="H133" i="18"/>
  <c r="H125" i="18"/>
  <c r="H117" i="18"/>
  <c r="H109" i="18"/>
  <c r="H101" i="18"/>
  <c r="H93" i="18"/>
  <c r="H80" i="18"/>
  <c r="H79" i="18"/>
  <c r="H75" i="18"/>
  <c r="H71" i="18"/>
  <c r="H67" i="18"/>
  <c r="H63" i="18"/>
  <c r="H59" i="18"/>
  <c r="H55" i="18"/>
  <c r="H51" i="18"/>
  <c r="H47" i="18"/>
  <c r="H43" i="18"/>
  <c r="H34" i="18"/>
  <c r="H33" i="18"/>
  <c r="H30" i="18"/>
  <c r="H27" i="18"/>
  <c r="H24" i="18"/>
  <c r="H21" i="18"/>
  <c r="H18" i="18"/>
  <c r="H15" i="18"/>
  <c r="H12" i="18"/>
  <c r="H9" i="18"/>
  <c r="H6" i="18"/>
  <c r="G23" i="19"/>
  <c r="G11" i="19"/>
  <c r="G9" i="17"/>
  <c r="G19" i="17"/>
  <c r="H42" i="16"/>
  <c r="H41" i="16"/>
  <c r="H40" i="16"/>
  <c r="H39" i="16"/>
  <c r="H38" i="16"/>
  <c r="H34" i="16"/>
  <c r="H24" i="16"/>
  <c r="H23" i="16"/>
  <c r="H22" i="16"/>
  <c r="H21" i="16"/>
  <c r="H17" i="16"/>
  <c r="H25" i="16" l="1"/>
  <c r="F19" i="21" l="1"/>
  <c r="F9" i="21"/>
  <c r="G166" i="18" l="1"/>
  <c r="G165" i="18"/>
  <c r="G157" i="18"/>
  <c r="G149" i="18"/>
  <c r="G141" i="18"/>
  <c r="G133" i="18"/>
  <c r="G125" i="18"/>
  <c r="G117" i="18"/>
  <c r="G109" i="18"/>
  <c r="G101" i="18"/>
  <c r="G93" i="18"/>
  <c r="G80" i="18"/>
  <c r="G79" i="18"/>
  <c r="G75" i="18"/>
  <c r="G71" i="18"/>
  <c r="G67" i="18"/>
  <c r="G63" i="18"/>
  <c r="G59" i="18"/>
  <c r="G55" i="18"/>
  <c r="G51" i="18"/>
  <c r="G47" i="18"/>
  <c r="G43" i="18"/>
  <c r="G34" i="18"/>
  <c r="G33" i="18"/>
  <c r="G30" i="18"/>
  <c r="G27" i="18"/>
  <c r="G24" i="18"/>
  <c r="G21" i="18"/>
  <c r="G18" i="18"/>
  <c r="G15" i="18"/>
  <c r="G12" i="18"/>
  <c r="G9" i="18"/>
  <c r="G6" i="18"/>
  <c r="F11" i="19"/>
  <c r="F23" i="19"/>
  <c r="F29" i="22"/>
  <c r="F14" i="22"/>
  <c r="F9" i="17"/>
  <c r="F19" i="17"/>
  <c r="G42" i="16"/>
  <c r="G41" i="16"/>
  <c r="G40" i="16"/>
  <c r="G39" i="16"/>
  <c r="G38" i="16"/>
  <c r="G34" i="16"/>
  <c r="G25" i="16"/>
  <c r="G24" i="16"/>
  <c r="G23" i="16"/>
  <c r="G22" i="16"/>
  <c r="G21" i="16"/>
  <c r="G17" i="16"/>
  <c r="E19" i="21" l="1"/>
  <c r="E9" i="21"/>
  <c r="E29" i="22" l="1"/>
  <c r="E14" i="22"/>
  <c r="F166" i="18"/>
  <c r="F165" i="18"/>
  <c r="F157" i="18"/>
  <c r="F149" i="18"/>
  <c r="F141" i="18"/>
  <c r="F133" i="18"/>
  <c r="F125" i="18"/>
  <c r="F117" i="18"/>
  <c r="F109" i="18"/>
  <c r="F101" i="18"/>
  <c r="F93" i="18"/>
  <c r="F80" i="18"/>
  <c r="F79" i="18"/>
  <c r="F75" i="18"/>
  <c r="F71" i="18"/>
  <c r="F67" i="18"/>
  <c r="F63" i="18"/>
  <c r="F59" i="18"/>
  <c r="F55" i="18"/>
  <c r="F51" i="18"/>
  <c r="F47" i="18"/>
  <c r="F43" i="18"/>
  <c r="F34" i="18"/>
  <c r="F33" i="18"/>
  <c r="F30" i="18"/>
  <c r="F27" i="18"/>
  <c r="F24" i="18"/>
  <c r="F21" i="18"/>
  <c r="F18" i="18"/>
  <c r="F15" i="18"/>
  <c r="F12" i="18"/>
  <c r="F9" i="18"/>
  <c r="F6" i="18"/>
  <c r="E23" i="19"/>
  <c r="E11" i="19"/>
  <c r="E9" i="17"/>
  <c r="E19" i="17"/>
  <c r="F42" i="16"/>
  <c r="F41" i="16"/>
  <c r="F40" i="16"/>
  <c r="F39" i="16"/>
  <c r="F38" i="16"/>
  <c r="F34" i="16"/>
  <c r="F17" i="16"/>
  <c r="F21" i="16"/>
  <c r="F24" i="16"/>
  <c r="F23" i="16"/>
  <c r="F22" i="16"/>
  <c r="F6" i="16"/>
  <c r="D29" i="22"/>
  <c r="D14" i="22"/>
  <c r="D19" i="21"/>
  <c r="D9" i="21"/>
  <c r="E166" i="18"/>
  <c r="E165" i="18"/>
  <c r="E157" i="18"/>
  <c r="E149" i="18"/>
  <c r="E141" i="18"/>
  <c r="E133" i="18"/>
  <c r="E125" i="18"/>
  <c r="E117" i="18"/>
  <c r="E109" i="18"/>
  <c r="E101" i="18"/>
  <c r="E93" i="18"/>
  <c r="E80" i="18"/>
  <c r="E79" i="18"/>
  <c r="E75" i="18"/>
  <c r="E71" i="18"/>
  <c r="E67" i="18"/>
  <c r="E63" i="18"/>
  <c r="E59" i="18"/>
  <c r="E55" i="18"/>
  <c r="E51" i="18"/>
  <c r="E47" i="18"/>
  <c r="E43" i="18"/>
  <c r="E34" i="18"/>
  <c r="E33" i="18"/>
  <c r="E30" i="18"/>
  <c r="E27" i="18"/>
  <c r="E24" i="18"/>
  <c r="E21" i="18"/>
  <c r="E18" i="18"/>
  <c r="E15" i="18"/>
  <c r="E12" i="18"/>
  <c r="E9" i="18"/>
  <c r="E6" i="18"/>
  <c r="D11" i="19"/>
  <c r="D23" i="19"/>
  <c r="D19" i="17"/>
  <c r="D9" i="17"/>
  <c r="E41" i="16"/>
  <c r="E40" i="16"/>
  <c r="E39" i="16"/>
  <c r="E38" i="16"/>
  <c r="E34" i="16"/>
  <c r="E42" i="16" s="1"/>
  <c r="E24" i="16"/>
  <c r="E23" i="16"/>
  <c r="E22" i="16"/>
  <c r="E21" i="16"/>
  <c r="E17" i="16"/>
  <c r="E25" i="16" s="1"/>
  <c r="E6" i="16"/>
  <c r="F25" i="16" l="1"/>
  <c r="D166" i="18"/>
  <c r="D165" i="18"/>
  <c r="D157" i="18"/>
  <c r="D149" i="18"/>
  <c r="D141" i="18"/>
  <c r="D133" i="18"/>
  <c r="D125" i="18"/>
  <c r="D117" i="18"/>
  <c r="D109" i="18"/>
  <c r="D101" i="18"/>
  <c r="D93" i="18"/>
  <c r="D80" i="18"/>
  <c r="D79" i="18"/>
  <c r="D75" i="18"/>
  <c r="D71" i="18"/>
  <c r="D67" i="18"/>
  <c r="D63" i="18"/>
  <c r="D59" i="18"/>
  <c r="D55" i="18"/>
  <c r="D51" i="18"/>
  <c r="D47" i="18"/>
  <c r="D43" i="18"/>
  <c r="D34" i="18"/>
  <c r="D33" i="18"/>
  <c r="D30" i="18"/>
  <c r="D27" i="18"/>
  <c r="D24" i="18"/>
  <c r="D21" i="18"/>
  <c r="D18" i="18"/>
  <c r="D15" i="18"/>
  <c r="D12" i="18"/>
  <c r="D9" i="18"/>
  <c r="D6" i="18"/>
  <c r="C23" i="19"/>
  <c r="C11" i="19"/>
  <c r="C14" i="22"/>
  <c r="C29" i="22"/>
  <c r="C19" i="21"/>
  <c r="C9" i="21"/>
  <c r="C9" i="17"/>
  <c r="C19" i="17"/>
  <c r="D41" i="16"/>
  <c r="D40" i="16"/>
  <c r="D39" i="16"/>
  <c r="D38" i="16"/>
  <c r="D34" i="16"/>
  <c r="D25" i="16"/>
  <c r="D24" i="16"/>
  <c r="D23" i="16"/>
  <c r="D22" i="16"/>
  <c r="D21" i="16"/>
  <c r="D17" i="16"/>
  <c r="B29" i="22"/>
  <c r="B14" i="22"/>
  <c r="B19" i="21"/>
  <c r="B9" i="21"/>
  <c r="C166" i="18"/>
  <c r="C165" i="18"/>
  <c r="C157" i="18"/>
  <c r="C149" i="18"/>
  <c r="C141" i="18"/>
  <c r="C133" i="18"/>
  <c r="C125" i="18"/>
  <c r="C117" i="18"/>
  <c r="C109" i="18"/>
  <c r="C101" i="18"/>
  <c r="C93" i="18"/>
  <c r="C80" i="18"/>
  <c r="C79" i="18"/>
  <c r="C75" i="18"/>
  <c r="C71" i="18"/>
  <c r="C67" i="18"/>
  <c r="C63" i="18"/>
  <c r="C59" i="18"/>
  <c r="C55" i="18"/>
  <c r="C51" i="18"/>
  <c r="C47" i="18"/>
  <c r="C43" i="18"/>
  <c r="C34" i="18"/>
  <c r="C33" i="18"/>
  <c r="C30" i="18"/>
  <c r="C27" i="18"/>
  <c r="C24" i="18"/>
  <c r="C21" i="18"/>
  <c r="C18" i="18"/>
  <c r="C15" i="18"/>
  <c r="C12" i="18"/>
  <c r="C9" i="18"/>
  <c r="C6" i="18"/>
  <c r="B23" i="19"/>
  <c r="B11" i="19"/>
  <c r="B9" i="17"/>
  <c r="B19" i="17"/>
  <c r="C38" i="16"/>
  <c r="C34" i="16"/>
  <c r="C41" i="16"/>
  <c r="C40" i="16"/>
  <c r="C39" i="16"/>
  <c r="C24" i="16"/>
  <c r="C23" i="16"/>
  <c r="C22" i="16"/>
  <c r="C21" i="16"/>
  <c r="C25" i="16" s="1"/>
  <c r="C17" i="16"/>
  <c r="D6" i="16"/>
  <c r="C6" i="16"/>
  <c r="D42" i="16" l="1"/>
  <c r="C42" i="16"/>
</calcChain>
</file>

<file path=xl/sharedStrings.xml><?xml version="1.0" encoding="utf-8"?>
<sst xmlns="http://schemas.openxmlformats.org/spreadsheetml/2006/main" count="476" uniqueCount="81">
  <si>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</si>
  <si>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</si>
  <si>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</si>
  <si>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</si>
  <si>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</si>
  <si>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</si>
  <si>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</si>
  <si>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</si>
  <si>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</si>
  <si>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</si>
  <si>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</si>
  <si>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</si>
  <si>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</si>
  <si>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</si>
  <si>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</si>
  <si>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</si>
  <si>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</si>
  <si>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</si>
  <si>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</si>
  <si>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</si>
  <si>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</si>
  <si>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</si>
  <si>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</si>
  <si>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</si>
  <si>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</si>
  <si>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</si>
  <si>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</si>
  <si>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სხვა</t>
  </si>
  <si>
    <t>60_69</t>
  </si>
  <si>
    <t>70_79</t>
  </si>
  <si>
    <t>80 წლის და უფროსი ასაკის</t>
  </si>
  <si>
    <t>შპს ავერსი-ფარმა</t>
  </si>
  <si>
    <t>სს გეფა</t>
  </si>
  <si>
    <t>შპს პსპ ფარმა</t>
  </si>
  <si>
    <t>შპს იმპექსფარმი</t>
  </si>
  <si>
    <t>0_30 000</t>
  </si>
  <si>
    <t>ფურცელი</t>
  </si>
  <si>
    <t>ცხრილის შინაარსი</t>
  </si>
  <si>
    <t>2.08.01</t>
  </si>
  <si>
    <t>2.08.02</t>
  </si>
  <si>
    <t>2.08.03</t>
  </si>
  <si>
    <t>2.08.04</t>
  </si>
  <si>
    <t>საპენსიო ასაკის პირების მედიკამენტების დაფინანსების 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</si>
  <si>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სარეიტინგო ქულის ჯგუფების მიხედვით და გადარიცხული თანხა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</si>
  <si>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</si>
  <si>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აფთიაქების მიხედვით და გადარიცხული თანხა</t>
  </si>
  <si>
    <t>სარჩევში დაბრუნება</t>
  </si>
  <si>
    <t>დაფინანსებული შემთხვევების რაოდენობა</t>
  </si>
  <si>
    <t>გადარიცხული თანხა (1000 ლარი)</t>
  </si>
  <si>
    <t>დაფინანსებული შემთხვევების რაოდენობა საშუალოდ თვეში</t>
  </si>
  <si>
    <t>ქვეპროგრამის ძირითადი სტატისტიკური მონაცემები</t>
  </si>
  <si>
    <t>0_100</t>
  </si>
  <si>
    <t>101_200</t>
  </si>
  <si>
    <t>201_300</t>
  </si>
  <si>
    <t>301_400</t>
  </si>
  <si>
    <t>401_500</t>
  </si>
  <si>
    <t>ბენეფიციართა რაოდენობა გახარჯული თანხის სხვადასხვა ჯგუფებში</t>
  </si>
  <si>
    <t>10 და მეტი მოთხოვნა</t>
  </si>
  <si>
    <t>ბენეფიციართა რაოდენობა მომართვიანობის სიხშირის მიხედვით</t>
  </si>
  <si>
    <t xml:space="preserve"> ბენეფიციართა რაოდენობა რაიონებისა და სქესის მიხედვით</t>
  </si>
  <si>
    <t>მამრობითი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</si>
  <si>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</si>
  <si>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</si>
  <si>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>ბენეფიციართა რაოდენობა რაიონებისა და სარეიტინგო ქულის ჯგუფების მიხედვით</t>
  </si>
  <si>
    <t>30 001_57 000</t>
  </si>
  <si>
    <t>57 001_70 000</t>
  </si>
  <si>
    <t>70 001_100 000</t>
  </si>
  <si>
    <t>100 001_120 000</t>
  </si>
  <si>
    <t>120 001_150 000</t>
  </si>
  <si>
    <t>150 001_200 000</t>
  </si>
  <si>
    <t>სარეიტინგო ქულის ჯგუფები</t>
  </si>
  <si>
    <t xml:space="preserve">ბენეფიციართა რაოდენობა სქესისა და ასაკობრივი ჯგუფების მიხედვით </t>
  </si>
  <si>
    <t xml:space="preserve">გადარიცხული თანხა სქესისა და ასაკობრივი ჯგუფების მიხედვით (1000 ლარი) </t>
  </si>
  <si>
    <r>
      <t>ანაზღაურებული მოთხოვნების რაოდენობა სააფთიაქო დაწესებულების მიხედვით</t>
    </r>
    <r>
      <rPr>
        <sz val="11"/>
        <color theme="1"/>
        <rFont val="Calibri"/>
        <family val="2"/>
      </rPr>
      <t xml:space="preserve"> </t>
    </r>
  </si>
  <si>
    <t>გადარიცხული თანხა სააფთიაქო დაწესებულების მიხედვით (1000 ლარი)</t>
  </si>
  <si>
    <t xml:space="preserve">ბენეფიციართა რაოდენობა სარეიტინგო ქულის ჯგუფების მიხედვით </t>
  </si>
  <si>
    <t>გადარიცხული თანხა სარეიტინგო სარეიტინგო ქულის ჯგუფების მიხედვით (1000 ლარი)</t>
  </si>
  <si>
    <t>გადარიცხული თანხა  მომართვიანობის სიხშირის მიხედვით (1000 ლარი)</t>
  </si>
  <si>
    <t>გადარიცხული თანხა  გახარჯული თანხის სხვადასხვა ჯგუფებში (1000 ლარი)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</si>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</sst>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-#,##0;\-"/>
    <numFmt numFmtId="165" formatCode="#,##0.0;\-#,##0.0;\-"/>
    <numFmt numFmtId="166" formatCode="#,##0.0_ ;\-#,##0.0\ "/>
    <numFmt numFmtId="167" formatCode="#,##0.000000000_ ;\-#,##0.000000000\ "/>
  </numFmts>
  <fonts count="15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3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3" fontId="4" fillId="4" borderId="2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vertical="center" wrapText="1"/>
    </xf>
    <xf numFmtId="165" fontId="5" fillId="3" borderId="0" xfId="0" applyNumberFormat="1" applyFont="1" applyFill="1" applyAlignment="1">
      <alignment vertical="center"/>
    </xf>
    <xf numFmtId="166" fontId="2" fillId="0" borderId="0" xfId="0" applyNumberFormat="1" applyFont="1" applyBorder="1" applyAlignment="1">
      <alignment vertical="center"/>
    </xf>
    <xf numFmtId="0" fontId="6" fillId="3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9" fillId="0" borderId="6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9" fillId="0" borderId="7" xfId="1" applyNumberFormat="1" applyFont="1" applyFill="1" applyBorder="1" applyAlignment="1">
      <alignment vertical="center"/>
    </xf>
    <xf numFmtId="0" fontId="10" fillId="0" borderId="0" xfId="0" applyFont="1"/>
    <xf numFmtId="0" fontId="8" fillId="0" borderId="0" xfId="1" applyNumberForma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7" fontId="2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Continuous" vertical="center"/>
    </xf>
    <xf numFmtId="165" fontId="5" fillId="3" borderId="0" xfId="0" applyNumberFormat="1" applyFont="1" applyFill="1" applyAlignment="1">
      <alignment horizontal="left" vertical="center"/>
    </xf>
    <xf numFmtId="165" fontId="5" fillId="3" borderId="3" xfId="0" applyNumberFormat="1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165" fontId="4" fillId="3" borderId="5" xfId="0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165" fontId="11" fillId="3" borderId="0" xfId="0" applyNumberFormat="1" applyFont="1" applyFill="1" applyAlignment="1">
      <alignment vertical="center"/>
    </xf>
    <xf numFmtId="164" fontId="11" fillId="3" borderId="0" xfId="0" applyNumberFormat="1" applyFont="1" applyFill="1" applyAlignment="1">
      <alignment horizontal="right" vertical="center"/>
    </xf>
    <xf numFmtId="164" fontId="11" fillId="3" borderId="0" xfId="0" applyNumberFormat="1" applyFont="1" applyFill="1" applyBorder="1" applyAlignment="1">
      <alignment horizontal="right" vertical="center"/>
    </xf>
    <xf numFmtId="164" fontId="12" fillId="4" borderId="2" xfId="0" applyNumberFormat="1" applyFont="1" applyFill="1" applyBorder="1" applyAlignment="1">
      <alignment horizontal="right" vertical="center"/>
    </xf>
    <xf numFmtId="165" fontId="11" fillId="3" borderId="0" xfId="0" applyNumberFormat="1" applyFont="1" applyFill="1" applyAlignment="1">
      <alignment horizontal="right" vertical="center"/>
    </xf>
    <xf numFmtId="165" fontId="11" fillId="3" borderId="0" xfId="0" applyNumberFormat="1" applyFont="1" applyFill="1" applyBorder="1" applyAlignment="1">
      <alignment horizontal="right" vertical="center"/>
    </xf>
    <xf numFmtId="165" fontId="12" fillId="4" borderId="2" xfId="0" applyNumberFormat="1" applyFont="1" applyFill="1" applyBorder="1" applyAlignment="1">
      <alignment horizontal="right" vertical="center"/>
    </xf>
    <xf numFmtId="164" fontId="11" fillId="3" borderId="0" xfId="0" applyNumberFormat="1" applyFont="1" applyFill="1" applyAlignment="1">
      <alignment vertical="center"/>
    </xf>
    <xf numFmtId="164" fontId="12" fillId="4" borderId="2" xfId="0" applyNumberFormat="1" applyFont="1" applyFill="1" applyBorder="1" applyAlignment="1">
      <alignment vertical="center"/>
    </xf>
    <xf numFmtId="165" fontId="12" fillId="4" borderId="2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horizontal="right" vertical="center"/>
    </xf>
    <xf numFmtId="0" fontId="13" fillId="3" borderId="1" xfId="0" applyNumberFormat="1" applyFont="1" applyFill="1" applyBorder="1" applyAlignment="1">
      <alignment horizontal="centerContinuous" vertical="center"/>
    </xf>
    <xf numFmtId="164" fontId="11" fillId="3" borderId="3" xfId="0" applyNumberFormat="1" applyFont="1" applyFill="1" applyBorder="1" applyAlignment="1">
      <alignment horizontal="right" vertical="center"/>
    </xf>
    <xf numFmtId="164" fontId="12" fillId="3" borderId="5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/>
    </xf>
    <xf numFmtId="164" fontId="5" fillId="3" borderId="0" xfId="0" applyNumberFormat="1" applyFont="1" applyFill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  <xf numFmtId="165" fontId="4" fillId="3" borderId="3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5" fontId="4" fillId="3" borderId="8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1081050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6E6FF606-F862-4413-9EEF-E08F32515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29078259-FBEB-4352-B34D-5433BF1BC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/>
  </sheetViews>
  <sheetFormatPr defaultColWidth="9.125" defaultRowHeight="33" x14ac:dyDescent="0.55000000000000004"/>
  <cols>
    <col min="1" max="1" width="22" style="26" customWidth="1"/>
    <col min="2" max="2" width="241.75" style="26" bestFit="1" customWidth="1"/>
    <col min="3" max="3" width="9.125" style="26"/>
    <col min="4" max="4" width="27.375" style="26" bestFit="1" customWidth="1"/>
    <col min="5" max="16384" width="9.125" style="26"/>
  </cols>
  <sheetData>
    <row r="1" spans="1:4" s="18" customFormat="1" ht="31.5" thickBot="1" x14ac:dyDescent="0.6">
      <c r="A1" s="17" t="s">
        <v>36</v>
      </c>
      <c r="B1" s="17" t="s">
        <v>37</v>
      </c>
      <c r="D1" s="19"/>
    </row>
    <row r="2" spans="1:4" s="18" customFormat="1" ht="31.5" thickTop="1" x14ac:dyDescent="0.55000000000000004">
      <c r="A2" s="20" t="s">
        <v>38</v>
      </c>
      <c r="B2" s="21" t="s">
        <v>42</v>
      </c>
    </row>
    <row r="3" spans="1:4" s="18" customFormat="1" ht="30.75" x14ac:dyDescent="0.55000000000000004">
      <c r="A3" s="22" t="s">
        <v>39</v>
      </c>
      <c r="B3" s="23" t="s">
        <v>43</v>
      </c>
    </row>
    <row r="4" spans="1:4" s="18" customFormat="1" ht="30.75" x14ac:dyDescent="0.55000000000000004">
      <c r="A4" s="22" t="s">
        <v>40</v>
      </c>
      <c r="B4" s="23" t="s">
        <v>44</v>
      </c>
    </row>
    <row r="5" spans="1:4" ht="33.75" thickBot="1" x14ac:dyDescent="0.6">
      <c r="A5" s="24" t="s">
        <v>41</v>
      </c>
      <c r="B5" s="25" t="s">
        <v>45</v>
      </c>
    </row>
    <row r="6" spans="1:4" ht="33.75" thickTop="1" x14ac:dyDescent="0.55000000000000004"/>
  </sheetData>
  <hyperlinks>
    <hyperlink ref="B2" location="'2.08.01'!A1" display="საპენსიო ასაკის პირების მედიკამენტების დაფინანსების 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8.02'!A1" display="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სარეიტინგო ქულის ჯგუფების მიხედვით და გადარიცხული თანხა" xr:uid="{00000000-0004-0000-0000-000001000000}"/>
    <hyperlink ref="B4" location="'2.08.03'!A1" display="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  <hyperlink ref="B5" location="'2.08.04'!A1" display="საპენსიო ასაკის პირების მედიკამენტების დაფინანსების ქვეპროგრამის ფარგლებში გაწეულ მომსახურებათა რაოდენობა აფთიაქების მიხედვით და გადარიცხული თანხა" xr:uid="{00000000-0004-0000-0000-000003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showGridLines="0" topLeftCell="A13" zoomScaleNormal="100" workbookViewId="0">
      <selection activeCell="I45" sqref="I45"/>
    </sheetView>
  </sheetViews>
  <sheetFormatPr defaultColWidth="9.125" defaultRowHeight="15" x14ac:dyDescent="0.25"/>
  <cols>
    <col min="1" max="1" width="24.75" style="3" customWidth="1"/>
    <col min="2" max="2" width="36.5" style="3" customWidth="1"/>
    <col min="3" max="7" width="13.75" style="3" customWidth="1"/>
    <col min="8" max="14" width="13.75" style="2" customWidth="1"/>
    <col min="15" max="15" width="8.875" style="2" customWidth="1"/>
    <col min="16" max="16" width="9.375" style="2" bestFit="1" customWidth="1"/>
    <col min="17" max="16384" width="9.125" style="2"/>
  </cols>
  <sheetData>
    <row r="1" spans="1:16" ht="80.099999999999994" customHeight="1" x14ac:dyDescent="0.25">
      <c r="A1" s="1"/>
      <c r="B1" s="65" t="s">
        <v>0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27" t="s">
        <v>46</v>
      </c>
    </row>
    <row r="2" spans="1:16" ht="24.95" customHeight="1" thickBot="1" x14ac:dyDescent="0.3">
      <c r="A2" s="54" t="s">
        <v>50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6" ht="16.5" thickTop="1" thickBot="1" x14ac:dyDescent="0.3">
      <c r="A3" s="5"/>
      <c r="B3" s="5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6" ht="15.75" thickTop="1" x14ac:dyDescent="0.25">
      <c r="A4" s="32" t="s">
        <v>47</v>
      </c>
      <c r="B4" s="9"/>
      <c r="C4" s="45">
        <v>3381</v>
      </c>
      <c r="D4" s="45">
        <v>8786</v>
      </c>
      <c r="E4" s="45">
        <v>12550</v>
      </c>
      <c r="F4" s="45">
        <v>21198</v>
      </c>
      <c r="G4" s="45">
        <v>27585</v>
      </c>
      <c r="H4" s="45">
        <v>32679</v>
      </c>
      <c r="I4" s="45">
        <v>37717</v>
      </c>
      <c r="J4" s="45"/>
      <c r="K4" s="45"/>
      <c r="L4" s="45"/>
      <c r="M4" s="45"/>
      <c r="N4" s="45"/>
      <c r="P4" s="28"/>
    </row>
    <row r="5" spans="1:16" x14ac:dyDescent="0.25">
      <c r="A5" s="32" t="s">
        <v>48</v>
      </c>
      <c r="B5" s="9"/>
      <c r="C5" s="48">
        <v>484.90384380356721</v>
      </c>
      <c r="D5" s="48">
        <v>1295.9384512003091</v>
      </c>
      <c r="E5" s="48">
        <v>2107.0000342252815</v>
      </c>
      <c r="F5" s="48">
        <v>3872.4943571172316</v>
      </c>
      <c r="G5" s="48">
        <v>5026.197564262935</v>
      </c>
      <c r="H5" s="48">
        <v>5834.5292455644558</v>
      </c>
      <c r="I5" s="48">
        <v>6602.2208976950224</v>
      </c>
      <c r="J5" s="45"/>
      <c r="K5" s="45"/>
      <c r="L5" s="45"/>
      <c r="M5" s="45"/>
      <c r="N5" s="45"/>
      <c r="P5" s="28"/>
    </row>
    <row r="6" spans="1:16" ht="38.25" x14ac:dyDescent="0.25">
      <c r="A6" s="60" t="s">
        <v>49</v>
      </c>
      <c r="B6" s="9"/>
      <c r="C6" s="45">
        <f>C4</f>
        <v>3381</v>
      </c>
      <c r="D6" s="45">
        <f>D4/2</f>
        <v>4393</v>
      </c>
      <c r="E6" s="45">
        <f>E4/3</f>
        <v>4183.333333333333</v>
      </c>
      <c r="F6" s="45">
        <f>F4/4</f>
        <v>5299.5</v>
      </c>
      <c r="G6" s="45">
        <f>G4/5</f>
        <v>5517</v>
      </c>
      <c r="H6" s="45">
        <f>H4/6</f>
        <v>5446.5</v>
      </c>
      <c r="I6" s="45">
        <f>I4/7</f>
        <v>5388.1428571428569</v>
      </c>
      <c r="J6" s="45"/>
      <c r="K6" s="45"/>
      <c r="L6" s="45"/>
      <c r="M6" s="45"/>
      <c r="N6" s="45"/>
      <c r="P6" s="28"/>
    </row>
    <row r="7" spans="1:16" ht="25.5" x14ac:dyDescent="0.25">
      <c r="A7" s="60" t="s">
        <v>79</v>
      </c>
      <c r="B7" s="9"/>
      <c r="C7" s="45">
        <v>2987</v>
      </c>
      <c r="D7" s="45">
        <v>6354</v>
      </c>
      <c r="E7" s="45">
        <v>9078</v>
      </c>
      <c r="F7" s="45">
        <v>13575</v>
      </c>
      <c r="G7" s="45">
        <v>15484</v>
      </c>
      <c r="H7" s="45">
        <v>16454</v>
      </c>
      <c r="I7" s="45">
        <v>17239</v>
      </c>
      <c r="J7" s="45"/>
      <c r="K7" s="45"/>
      <c r="L7" s="45"/>
      <c r="M7" s="45"/>
      <c r="N7" s="45"/>
      <c r="P7" s="28"/>
    </row>
    <row r="8" spans="1:16" ht="15.75" thickBot="1" x14ac:dyDescent="0.3">
      <c r="A8" s="33" t="s">
        <v>80</v>
      </c>
      <c r="B8" s="31"/>
      <c r="C8" s="31">
        <v>2987</v>
      </c>
      <c r="D8" s="31">
        <v>4330</v>
      </c>
      <c r="E8" s="31">
        <v>3369</v>
      </c>
      <c r="F8" s="31">
        <v>7163</v>
      </c>
      <c r="G8" s="31">
        <v>5512</v>
      </c>
      <c r="H8" s="31">
        <v>4510</v>
      </c>
      <c r="I8" s="53">
        <v>4503</v>
      </c>
      <c r="J8" s="53"/>
      <c r="K8" s="53"/>
      <c r="L8" s="53"/>
      <c r="M8" s="53"/>
      <c r="N8" s="53"/>
    </row>
    <row r="9" spans="1:16" ht="15.75" thickTop="1" x14ac:dyDescent="0.25">
      <c r="P9" s="28"/>
    </row>
    <row r="10" spans="1:16" x14ac:dyDescent="0.25">
      <c r="P10" s="28"/>
    </row>
    <row r="11" spans="1:16" x14ac:dyDescent="0.25">
      <c r="P11" s="28"/>
    </row>
    <row r="12" spans="1:16" ht="23.25" customHeight="1" thickBot="1" x14ac:dyDescent="0.3">
      <c r="A12" s="54" t="s">
        <v>71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6" ht="16.5" thickTop="1" thickBot="1" x14ac:dyDescent="0.3">
      <c r="A13" s="4" t="s">
        <v>2</v>
      </c>
      <c r="B13" s="4" t="s">
        <v>3</v>
      </c>
      <c r="C13" s="5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5" t="s">
        <v>9</v>
      </c>
      <c r="I13" s="5" t="s">
        <v>10</v>
      </c>
      <c r="J13" s="5" t="s">
        <v>11</v>
      </c>
      <c r="K13" s="5" t="s">
        <v>12</v>
      </c>
      <c r="L13" s="5" t="s">
        <v>13</v>
      </c>
      <c r="M13" s="5" t="s">
        <v>14</v>
      </c>
      <c r="N13" s="5" t="s">
        <v>15</v>
      </c>
    </row>
    <row r="14" spans="1:16" ht="15.75" thickTop="1" x14ac:dyDescent="0.25">
      <c r="A14" s="62" t="s">
        <v>60</v>
      </c>
      <c r="B14" s="6" t="s">
        <v>28</v>
      </c>
      <c r="C14" s="44">
        <v>179</v>
      </c>
      <c r="D14" s="44">
        <v>355</v>
      </c>
      <c r="E14" s="44">
        <v>510</v>
      </c>
      <c r="F14" s="44">
        <v>710</v>
      </c>
      <c r="G14" s="44">
        <v>818</v>
      </c>
      <c r="H14" s="44">
        <v>884</v>
      </c>
      <c r="I14" s="44">
        <v>948</v>
      </c>
      <c r="J14" s="44"/>
      <c r="K14" s="44"/>
      <c r="L14" s="44"/>
      <c r="M14" s="44"/>
      <c r="N14" s="44"/>
    </row>
    <row r="15" spans="1:16" x14ac:dyDescent="0.25">
      <c r="A15" s="63"/>
      <c r="B15" s="6" t="s">
        <v>29</v>
      </c>
      <c r="C15" s="44">
        <v>389</v>
      </c>
      <c r="D15" s="44">
        <v>765</v>
      </c>
      <c r="E15" s="44">
        <v>1101</v>
      </c>
      <c r="F15" s="44">
        <v>1604</v>
      </c>
      <c r="G15" s="44">
        <v>1806</v>
      </c>
      <c r="H15" s="44">
        <v>1911</v>
      </c>
      <c r="I15" s="44">
        <v>1991</v>
      </c>
      <c r="J15" s="44"/>
      <c r="K15" s="44"/>
      <c r="L15" s="44"/>
      <c r="M15" s="44"/>
      <c r="N15" s="44"/>
    </row>
    <row r="16" spans="1:16" ht="15.75" thickBot="1" x14ac:dyDescent="0.3">
      <c r="A16" s="63"/>
      <c r="B16" s="6" t="s">
        <v>30</v>
      </c>
      <c r="C16" s="44">
        <v>113</v>
      </c>
      <c r="D16" s="44">
        <v>247</v>
      </c>
      <c r="E16" s="44">
        <v>388</v>
      </c>
      <c r="F16" s="44">
        <v>612</v>
      </c>
      <c r="G16" s="44">
        <v>705</v>
      </c>
      <c r="H16" s="44">
        <v>743</v>
      </c>
      <c r="I16" s="44">
        <v>778</v>
      </c>
      <c r="J16" s="44"/>
      <c r="K16" s="44"/>
      <c r="L16" s="44"/>
      <c r="M16" s="44"/>
      <c r="N16" s="44"/>
    </row>
    <row r="17" spans="1:14" ht="16.5" thickTop="1" thickBot="1" x14ac:dyDescent="0.3">
      <c r="A17" s="64"/>
      <c r="B17" s="7" t="s">
        <v>1</v>
      </c>
      <c r="C17" s="46">
        <f t="shared" ref="C17:I17" si="0">SUM(C14:C16)</f>
        <v>681</v>
      </c>
      <c r="D17" s="46">
        <f t="shared" si="0"/>
        <v>1367</v>
      </c>
      <c r="E17" s="46">
        <f t="shared" si="0"/>
        <v>1999</v>
      </c>
      <c r="F17" s="46">
        <f t="shared" si="0"/>
        <v>2926</v>
      </c>
      <c r="G17" s="46">
        <f t="shared" si="0"/>
        <v>3329</v>
      </c>
      <c r="H17" s="46">
        <f t="shared" si="0"/>
        <v>3538</v>
      </c>
      <c r="I17" s="46">
        <f t="shared" si="0"/>
        <v>3717</v>
      </c>
      <c r="J17" s="46"/>
      <c r="K17" s="46"/>
      <c r="L17" s="46"/>
      <c r="M17" s="46"/>
      <c r="N17" s="46"/>
    </row>
    <row r="18" spans="1:14" ht="15.75" thickTop="1" x14ac:dyDescent="0.25">
      <c r="A18" s="62" t="s">
        <v>61</v>
      </c>
      <c r="B18" s="6" t="s">
        <v>28</v>
      </c>
      <c r="C18" s="44">
        <v>878</v>
      </c>
      <c r="D18" s="44">
        <v>1960</v>
      </c>
      <c r="E18" s="44">
        <v>2677</v>
      </c>
      <c r="F18" s="44">
        <v>3857</v>
      </c>
      <c r="G18" s="44">
        <v>4388</v>
      </c>
      <c r="H18" s="44">
        <v>4685</v>
      </c>
      <c r="I18" s="44">
        <v>4887</v>
      </c>
      <c r="J18" s="44"/>
      <c r="K18" s="44"/>
      <c r="L18" s="44"/>
      <c r="M18" s="44"/>
      <c r="N18" s="44"/>
    </row>
    <row r="19" spans="1:14" x14ac:dyDescent="0.25">
      <c r="A19" s="63"/>
      <c r="B19" s="6" t="s">
        <v>29</v>
      </c>
      <c r="C19" s="44">
        <v>975</v>
      </c>
      <c r="D19" s="44">
        <v>2113</v>
      </c>
      <c r="E19" s="44">
        <v>2970</v>
      </c>
      <c r="F19" s="44">
        <v>4509</v>
      </c>
      <c r="G19" s="44">
        <v>5123</v>
      </c>
      <c r="H19" s="44">
        <v>5424</v>
      </c>
      <c r="I19" s="44">
        <v>5699</v>
      </c>
      <c r="J19" s="44"/>
      <c r="K19" s="44"/>
      <c r="L19" s="44"/>
      <c r="M19" s="44"/>
      <c r="N19" s="44"/>
    </row>
    <row r="20" spans="1:14" ht="15.75" thickBot="1" x14ac:dyDescent="0.3">
      <c r="A20" s="63"/>
      <c r="B20" s="6" t="s">
        <v>30</v>
      </c>
      <c r="C20" s="44">
        <v>453</v>
      </c>
      <c r="D20" s="44">
        <v>914</v>
      </c>
      <c r="E20" s="44">
        <v>1432</v>
      </c>
      <c r="F20" s="44">
        <v>2283</v>
      </c>
      <c r="G20" s="44">
        <v>2644</v>
      </c>
      <c r="H20" s="44">
        <v>2807</v>
      </c>
      <c r="I20" s="44">
        <v>2936</v>
      </c>
      <c r="J20" s="44"/>
      <c r="K20" s="44"/>
      <c r="L20" s="44"/>
      <c r="M20" s="44"/>
      <c r="N20" s="44"/>
    </row>
    <row r="21" spans="1:14" ht="16.5" thickTop="1" thickBot="1" x14ac:dyDescent="0.3">
      <c r="A21" s="64"/>
      <c r="B21" s="7" t="s">
        <v>1</v>
      </c>
      <c r="C21" s="46">
        <f t="shared" ref="C21:I21" si="1">SUM(C18:C20)</f>
        <v>2306</v>
      </c>
      <c r="D21" s="46">
        <f t="shared" si="1"/>
        <v>4987</v>
      </c>
      <c r="E21" s="46">
        <f t="shared" si="1"/>
        <v>7079</v>
      </c>
      <c r="F21" s="46">
        <f t="shared" si="1"/>
        <v>10649</v>
      </c>
      <c r="G21" s="46">
        <f t="shared" si="1"/>
        <v>12155</v>
      </c>
      <c r="H21" s="46">
        <f t="shared" si="1"/>
        <v>12916</v>
      </c>
      <c r="I21" s="46">
        <f t="shared" si="1"/>
        <v>13522</v>
      </c>
      <c r="J21" s="46"/>
      <c r="K21" s="46"/>
      <c r="L21" s="46"/>
      <c r="M21" s="46"/>
      <c r="N21" s="46"/>
    </row>
    <row r="22" spans="1:14" ht="15.75" thickTop="1" x14ac:dyDescent="0.25">
      <c r="A22" s="62" t="s">
        <v>1</v>
      </c>
      <c r="B22" s="6" t="s">
        <v>28</v>
      </c>
      <c r="C22" s="44">
        <f t="shared" ref="C22:D25" si="2">SUM(C14,C18)</f>
        <v>1057</v>
      </c>
      <c r="D22" s="44">
        <f t="shared" si="2"/>
        <v>2315</v>
      </c>
      <c r="E22" s="44">
        <f t="shared" ref="E22:F22" si="3">SUM(E14,E18)</f>
        <v>3187</v>
      </c>
      <c r="F22" s="44">
        <f t="shared" si="3"/>
        <v>4567</v>
      </c>
      <c r="G22" s="44">
        <f t="shared" ref="G22:H22" si="4">SUM(G14,G18)</f>
        <v>5206</v>
      </c>
      <c r="H22" s="44">
        <f t="shared" si="4"/>
        <v>5569</v>
      </c>
      <c r="I22" s="44">
        <f t="shared" ref="I22" si="5">SUM(I14,I18)</f>
        <v>5835</v>
      </c>
      <c r="J22" s="44"/>
      <c r="K22" s="44"/>
      <c r="L22" s="44"/>
      <c r="M22" s="44"/>
      <c r="N22" s="44"/>
    </row>
    <row r="23" spans="1:14" x14ac:dyDescent="0.25">
      <c r="A23" s="63"/>
      <c r="B23" s="6" t="s">
        <v>29</v>
      </c>
      <c r="C23" s="44">
        <f t="shared" si="2"/>
        <v>1364</v>
      </c>
      <c r="D23" s="44">
        <f t="shared" si="2"/>
        <v>2878</v>
      </c>
      <c r="E23" s="44">
        <f t="shared" ref="E23:F23" si="6">SUM(E15,E19)</f>
        <v>4071</v>
      </c>
      <c r="F23" s="44">
        <f t="shared" si="6"/>
        <v>6113</v>
      </c>
      <c r="G23" s="44">
        <f t="shared" ref="G23:H23" si="7">SUM(G15,G19)</f>
        <v>6929</v>
      </c>
      <c r="H23" s="44">
        <f t="shared" si="7"/>
        <v>7335</v>
      </c>
      <c r="I23" s="44">
        <f t="shared" ref="I23" si="8">SUM(I15,I19)</f>
        <v>7690</v>
      </c>
      <c r="J23" s="44"/>
      <c r="K23" s="44"/>
      <c r="L23" s="44"/>
      <c r="M23" s="44"/>
      <c r="N23" s="44"/>
    </row>
    <row r="24" spans="1:14" ht="15.75" thickBot="1" x14ac:dyDescent="0.3">
      <c r="A24" s="63"/>
      <c r="B24" s="6" t="s">
        <v>30</v>
      </c>
      <c r="C24" s="44">
        <f t="shared" si="2"/>
        <v>566</v>
      </c>
      <c r="D24" s="44">
        <f t="shared" si="2"/>
        <v>1161</v>
      </c>
      <c r="E24" s="44">
        <f t="shared" ref="E24:F24" si="9">SUM(E16,E20)</f>
        <v>1820</v>
      </c>
      <c r="F24" s="44">
        <f t="shared" si="9"/>
        <v>2895</v>
      </c>
      <c r="G24" s="44">
        <f t="shared" ref="G24:H24" si="10">SUM(G16,G20)</f>
        <v>3349</v>
      </c>
      <c r="H24" s="44">
        <f t="shared" si="10"/>
        <v>3550</v>
      </c>
      <c r="I24" s="44">
        <f t="shared" ref="I24" si="11">SUM(I16,I20)</f>
        <v>3714</v>
      </c>
      <c r="J24" s="44"/>
      <c r="K24" s="44"/>
      <c r="L24" s="44"/>
      <c r="M24" s="44"/>
      <c r="N24" s="44"/>
    </row>
    <row r="25" spans="1:14" ht="16.5" thickTop="1" thickBot="1" x14ac:dyDescent="0.3">
      <c r="A25" s="64"/>
      <c r="B25" s="7" t="s">
        <v>1</v>
      </c>
      <c r="C25" s="46">
        <f t="shared" si="2"/>
        <v>2987</v>
      </c>
      <c r="D25" s="46">
        <f t="shared" si="2"/>
        <v>6354</v>
      </c>
      <c r="E25" s="46">
        <f t="shared" ref="E25:F25" si="12">SUM(E17,E21)</f>
        <v>9078</v>
      </c>
      <c r="F25" s="46">
        <f t="shared" si="12"/>
        <v>13575</v>
      </c>
      <c r="G25" s="46">
        <f t="shared" ref="G25" si="13">SUM(G17,G21)</f>
        <v>15484</v>
      </c>
      <c r="H25" s="46">
        <f>SUM(H17,H21)</f>
        <v>16454</v>
      </c>
      <c r="I25" s="46">
        <f>SUM(I17,I21)</f>
        <v>17239</v>
      </c>
      <c r="J25" s="46"/>
      <c r="K25" s="46"/>
      <c r="L25" s="46"/>
      <c r="M25" s="46"/>
      <c r="N25" s="46"/>
    </row>
    <row r="26" spans="1:14" ht="15.75" thickTop="1" x14ac:dyDescent="0.25"/>
    <row r="29" spans="1:14" ht="26.25" customHeight="1" thickBot="1" x14ac:dyDescent="0.3">
      <c r="A29" s="54" t="s">
        <v>72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6.5" thickTop="1" thickBot="1" x14ac:dyDescent="0.3">
      <c r="A30" s="4" t="s">
        <v>2</v>
      </c>
      <c r="B30" s="4" t="s">
        <v>3</v>
      </c>
      <c r="C30" s="5" t="s">
        <v>4</v>
      </c>
      <c r="D30" s="5" t="s">
        <v>5</v>
      </c>
      <c r="E30" s="5" t="s">
        <v>6</v>
      </c>
      <c r="F30" s="5" t="s">
        <v>7</v>
      </c>
      <c r="G30" s="5" t="s">
        <v>8</v>
      </c>
      <c r="H30" s="5" t="s">
        <v>9</v>
      </c>
      <c r="I30" s="5" t="s">
        <v>10</v>
      </c>
      <c r="J30" s="5" t="s">
        <v>11</v>
      </c>
      <c r="K30" s="5" t="s">
        <v>12</v>
      </c>
      <c r="L30" s="5" t="s">
        <v>13</v>
      </c>
      <c r="M30" s="5" t="s">
        <v>14</v>
      </c>
      <c r="N30" s="5" t="s">
        <v>15</v>
      </c>
    </row>
    <row r="31" spans="1:14" ht="15.75" thickTop="1" x14ac:dyDescent="0.25">
      <c r="A31" s="62" t="s">
        <v>60</v>
      </c>
      <c r="B31" s="6" t="s">
        <v>28</v>
      </c>
      <c r="C31" s="47">
        <v>31.814832745000004</v>
      </c>
      <c r="D31" s="47">
        <v>86.380562789181994</v>
      </c>
      <c r="E31" s="47">
        <v>131.91440130014195</v>
      </c>
      <c r="F31" s="47">
        <v>220.16648602214227</v>
      </c>
      <c r="G31" s="47">
        <v>277.31439840512621</v>
      </c>
      <c r="H31" s="47">
        <v>323.48686186907526</v>
      </c>
      <c r="I31" s="47">
        <v>374.05281898147422</v>
      </c>
      <c r="J31" s="47"/>
      <c r="K31" s="47"/>
      <c r="L31" s="47"/>
      <c r="M31" s="47"/>
      <c r="N31" s="47"/>
    </row>
    <row r="32" spans="1:14" x14ac:dyDescent="0.25">
      <c r="A32" s="63"/>
      <c r="B32" s="6" t="s">
        <v>29</v>
      </c>
      <c r="C32" s="47">
        <v>61.550819411200024</v>
      </c>
      <c r="D32" s="47">
        <v>158.05507241530003</v>
      </c>
      <c r="E32" s="47">
        <v>257.38995526859981</v>
      </c>
      <c r="F32" s="47">
        <v>460.35065821884422</v>
      </c>
      <c r="G32" s="47">
        <v>584.66879856843821</v>
      </c>
      <c r="H32" s="47">
        <v>683.82687746447937</v>
      </c>
      <c r="I32" s="47">
        <v>762.78056405633265</v>
      </c>
      <c r="J32" s="47"/>
      <c r="K32" s="47"/>
      <c r="L32" s="47"/>
      <c r="M32" s="47"/>
      <c r="N32" s="47"/>
    </row>
    <row r="33" spans="1:14" ht="15.75" thickBot="1" x14ac:dyDescent="0.3">
      <c r="A33" s="63"/>
      <c r="B33" s="6" t="s">
        <v>30</v>
      </c>
      <c r="C33" s="47">
        <v>16.231389745600005</v>
      </c>
      <c r="D33" s="47">
        <v>44.097248095529999</v>
      </c>
      <c r="E33" s="47">
        <v>84.847448697530027</v>
      </c>
      <c r="F33" s="47">
        <v>169.85305208572996</v>
      </c>
      <c r="G33" s="47">
        <v>219.87302291208593</v>
      </c>
      <c r="H33" s="47">
        <v>256.5814175250859</v>
      </c>
      <c r="I33" s="47">
        <v>290.92802298508593</v>
      </c>
      <c r="J33" s="47"/>
      <c r="K33" s="47"/>
      <c r="L33" s="47"/>
      <c r="M33" s="47"/>
      <c r="N33" s="47"/>
    </row>
    <row r="34" spans="1:14" ht="16.5" thickTop="1" thickBot="1" x14ac:dyDescent="0.3">
      <c r="A34" s="64"/>
      <c r="B34" s="7" t="s">
        <v>1</v>
      </c>
      <c r="C34" s="49">
        <f t="shared" ref="C34:I34" si="14">SUM(C31:C33)</f>
        <v>109.59704190180003</v>
      </c>
      <c r="D34" s="49">
        <f t="shared" si="14"/>
        <v>288.53288330001203</v>
      </c>
      <c r="E34" s="49">
        <f t="shared" si="14"/>
        <v>474.15180526627177</v>
      </c>
      <c r="F34" s="49">
        <f t="shared" si="14"/>
        <v>850.37019632671638</v>
      </c>
      <c r="G34" s="49">
        <f t="shared" si="14"/>
        <v>1081.8562198856503</v>
      </c>
      <c r="H34" s="49">
        <f t="shared" si="14"/>
        <v>1263.8951568586406</v>
      </c>
      <c r="I34" s="49">
        <f t="shared" si="14"/>
        <v>1427.761406022893</v>
      </c>
      <c r="J34" s="49"/>
      <c r="K34" s="49"/>
      <c r="L34" s="49"/>
      <c r="M34" s="49"/>
      <c r="N34" s="49"/>
    </row>
    <row r="35" spans="1:14" ht="15.75" thickTop="1" x14ac:dyDescent="0.25">
      <c r="A35" s="62" t="s">
        <v>61</v>
      </c>
      <c r="B35" s="6" t="s">
        <v>28</v>
      </c>
      <c r="C35" s="47">
        <v>150.43057625271695</v>
      </c>
      <c r="D35" s="47">
        <v>435.43120082017282</v>
      </c>
      <c r="E35" s="47">
        <v>654.56862075637252</v>
      </c>
      <c r="F35" s="47">
        <v>1131.6077675262834</v>
      </c>
      <c r="G35" s="47">
        <v>1468.9413372760976</v>
      </c>
      <c r="H35" s="47">
        <v>1683.2957797448237</v>
      </c>
      <c r="I35" s="47">
        <v>1899.0331598061052</v>
      </c>
      <c r="J35" s="47"/>
      <c r="K35" s="47"/>
      <c r="L35" s="47"/>
      <c r="M35" s="47"/>
      <c r="N35" s="47"/>
    </row>
    <row r="36" spans="1:14" x14ac:dyDescent="0.25">
      <c r="A36" s="63"/>
      <c r="B36" s="6" t="s">
        <v>29</v>
      </c>
      <c r="C36" s="47">
        <v>156.07395799771493</v>
      </c>
      <c r="D36" s="47">
        <v>408.65939869629341</v>
      </c>
      <c r="E36" s="47">
        <v>662.92647066305665</v>
      </c>
      <c r="F36" s="47">
        <v>1260.6838983147586</v>
      </c>
      <c r="G36" s="47">
        <v>1644.2341387759254</v>
      </c>
      <c r="H36" s="47">
        <v>1910.9982083835878</v>
      </c>
      <c r="I36" s="47">
        <v>2166.9047810108618</v>
      </c>
      <c r="J36" s="47"/>
      <c r="K36" s="47"/>
      <c r="L36" s="47"/>
      <c r="M36" s="47"/>
      <c r="N36" s="47"/>
    </row>
    <row r="37" spans="1:14" ht="15.75" thickBot="1" x14ac:dyDescent="0.3">
      <c r="A37" s="63"/>
      <c r="B37" s="6" t="s">
        <v>30</v>
      </c>
      <c r="C37" s="47">
        <v>68.802267651335498</v>
      </c>
      <c r="D37" s="47">
        <v>163.31496838383538</v>
      </c>
      <c r="E37" s="47">
        <v>315.3531375395782</v>
      </c>
      <c r="F37" s="47">
        <v>629.8324949494604</v>
      </c>
      <c r="G37" s="47">
        <v>831.16586832525263</v>
      </c>
      <c r="H37" s="47">
        <v>976.34013480269243</v>
      </c>
      <c r="I37" s="47">
        <v>1108.5215508551623</v>
      </c>
      <c r="J37" s="47"/>
      <c r="K37" s="47"/>
      <c r="L37" s="47"/>
      <c r="M37" s="47"/>
      <c r="N37" s="47"/>
    </row>
    <row r="38" spans="1:14" ht="16.5" thickTop="1" thickBot="1" x14ac:dyDescent="0.3">
      <c r="A38" s="64"/>
      <c r="B38" s="7" t="s">
        <v>1</v>
      </c>
      <c r="C38" s="49">
        <f t="shared" ref="C38:I38" si="15">SUM(C35:C37)</f>
        <v>375.30680190176741</v>
      </c>
      <c r="D38" s="49">
        <f t="shared" si="15"/>
        <v>1007.4055679003015</v>
      </c>
      <c r="E38" s="49">
        <f t="shared" si="15"/>
        <v>1632.8482289590074</v>
      </c>
      <c r="F38" s="49">
        <f t="shared" si="15"/>
        <v>3022.1241607905026</v>
      </c>
      <c r="G38" s="49">
        <f t="shared" si="15"/>
        <v>3944.3413443772756</v>
      </c>
      <c r="H38" s="49">
        <f t="shared" si="15"/>
        <v>4570.6341229311038</v>
      </c>
      <c r="I38" s="49">
        <f t="shared" si="15"/>
        <v>5174.4594916721289</v>
      </c>
      <c r="J38" s="49"/>
      <c r="K38" s="49"/>
      <c r="L38" s="49"/>
      <c r="M38" s="49"/>
      <c r="N38" s="49"/>
    </row>
    <row r="39" spans="1:14" ht="15.75" thickTop="1" x14ac:dyDescent="0.25">
      <c r="A39" s="62" t="s">
        <v>1</v>
      </c>
      <c r="B39" s="6" t="s">
        <v>28</v>
      </c>
      <c r="C39" s="47">
        <f t="shared" ref="C39:D42" si="16">SUM(C31,C35)</f>
        <v>182.24540899771694</v>
      </c>
      <c r="D39" s="47">
        <f t="shared" si="16"/>
        <v>521.81176360935478</v>
      </c>
      <c r="E39" s="47">
        <f t="shared" ref="E39:F39" si="17">SUM(E31,E35)</f>
        <v>786.48302205651453</v>
      </c>
      <c r="F39" s="47">
        <f t="shared" si="17"/>
        <v>1351.7742535484256</v>
      </c>
      <c r="G39" s="47">
        <f t="shared" ref="G39:H39" si="18">SUM(G31,G35)</f>
        <v>1746.2557356812238</v>
      </c>
      <c r="H39" s="47">
        <f t="shared" si="18"/>
        <v>2006.7826416138989</v>
      </c>
      <c r="I39" s="47">
        <f t="shared" ref="I39" si="19">SUM(I31,I35)</f>
        <v>2273.0859787875793</v>
      </c>
      <c r="J39" s="47"/>
      <c r="K39" s="47"/>
      <c r="L39" s="47"/>
      <c r="M39" s="47"/>
      <c r="N39" s="47"/>
    </row>
    <row r="40" spans="1:14" x14ac:dyDescent="0.25">
      <c r="A40" s="63"/>
      <c r="B40" s="6" t="s">
        <v>29</v>
      </c>
      <c r="C40" s="47">
        <f t="shared" si="16"/>
        <v>217.62477740891495</v>
      </c>
      <c r="D40" s="47">
        <f t="shared" si="16"/>
        <v>566.71447111159341</v>
      </c>
      <c r="E40" s="47">
        <f t="shared" ref="E40:F40" si="20">SUM(E32,E36)</f>
        <v>920.31642593165645</v>
      </c>
      <c r="F40" s="47">
        <f t="shared" si="20"/>
        <v>1721.0345565336029</v>
      </c>
      <c r="G40" s="47">
        <f t="shared" ref="G40:H40" si="21">SUM(G32,G36)</f>
        <v>2228.9029373443636</v>
      </c>
      <c r="H40" s="47">
        <f t="shared" si="21"/>
        <v>2594.8250858480669</v>
      </c>
      <c r="I40" s="47">
        <f t="shared" ref="I40" si="22">SUM(I32,I36)</f>
        <v>2929.6853450671942</v>
      </c>
      <c r="J40" s="47"/>
      <c r="K40" s="47"/>
      <c r="L40" s="47"/>
      <c r="M40" s="47"/>
      <c r="N40" s="47"/>
    </row>
    <row r="41" spans="1:14" ht="15.75" thickBot="1" x14ac:dyDescent="0.3">
      <c r="A41" s="63"/>
      <c r="B41" s="6" t="s">
        <v>30</v>
      </c>
      <c r="C41" s="47">
        <f t="shared" si="16"/>
        <v>85.033657396935496</v>
      </c>
      <c r="D41" s="47">
        <f t="shared" si="16"/>
        <v>207.41221647936538</v>
      </c>
      <c r="E41" s="47">
        <f t="shared" ref="E41:F41" si="23">SUM(E33,E37)</f>
        <v>400.20058623710821</v>
      </c>
      <c r="F41" s="47">
        <f t="shared" si="23"/>
        <v>799.68554703519033</v>
      </c>
      <c r="G41" s="47">
        <f t="shared" ref="G41:H41" si="24">SUM(G33,G37)</f>
        <v>1051.0388912373385</v>
      </c>
      <c r="H41" s="47">
        <f t="shared" si="24"/>
        <v>1232.9215523277783</v>
      </c>
      <c r="I41" s="47">
        <f t="shared" ref="I41" si="25">SUM(I33,I37)</f>
        <v>1399.4495738402484</v>
      </c>
      <c r="J41" s="47"/>
      <c r="K41" s="47"/>
      <c r="L41" s="47"/>
      <c r="M41" s="47"/>
      <c r="N41" s="47"/>
    </row>
    <row r="42" spans="1:14" ht="16.5" thickTop="1" thickBot="1" x14ac:dyDescent="0.3">
      <c r="A42" s="64"/>
      <c r="B42" s="7" t="s">
        <v>1</v>
      </c>
      <c r="C42" s="49">
        <f t="shared" si="16"/>
        <v>484.90384380356744</v>
      </c>
      <c r="D42" s="49">
        <f t="shared" si="16"/>
        <v>1295.9384512003135</v>
      </c>
      <c r="E42" s="49">
        <f t="shared" ref="E42:F42" si="26">SUM(E34,E38)</f>
        <v>2107.0000342252793</v>
      </c>
      <c r="F42" s="49">
        <f t="shared" si="26"/>
        <v>3872.4943571172189</v>
      </c>
      <c r="G42" s="49">
        <f t="shared" ref="G42:H42" si="27">SUM(G34,G38)</f>
        <v>5026.1975642629259</v>
      </c>
      <c r="H42" s="49">
        <f t="shared" si="27"/>
        <v>5834.5292797897446</v>
      </c>
      <c r="I42" s="49">
        <f t="shared" ref="I42" si="28">SUM(I34,I38)</f>
        <v>6602.2208976950224</v>
      </c>
      <c r="J42" s="49"/>
      <c r="K42" s="49"/>
      <c r="L42" s="49"/>
      <c r="M42" s="49"/>
      <c r="N42" s="49"/>
    </row>
    <row r="43" spans="1:14" ht="15.75" thickTop="1" x14ac:dyDescent="0.25"/>
  </sheetData>
  <mergeCells count="7">
    <mergeCell ref="A35:A38"/>
    <mergeCell ref="A39:A42"/>
    <mergeCell ref="B1:N1"/>
    <mergeCell ref="A14:A17"/>
    <mergeCell ref="A18:A21"/>
    <mergeCell ref="A22:A25"/>
    <mergeCell ref="A31:A34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0"/>
  <sheetViews>
    <sheetView showGridLines="0" zoomScaleNormal="100" workbookViewId="0">
      <selection activeCell="H19" sqref="H19"/>
    </sheetView>
  </sheetViews>
  <sheetFormatPr defaultColWidth="9.125" defaultRowHeight="15" x14ac:dyDescent="0.25"/>
  <cols>
    <col min="1" max="1" width="27.12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66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O1" s="27" t="s">
        <v>46</v>
      </c>
    </row>
    <row r="2" spans="1:15" ht="24.95" customHeight="1" thickBot="1" x14ac:dyDescent="0.3">
      <c r="A2" s="54" t="s">
        <v>73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0" t="s">
        <v>31</v>
      </c>
      <c r="B4" s="44">
        <v>1448</v>
      </c>
      <c r="C4" s="44">
        <v>2980</v>
      </c>
      <c r="D4" s="44">
        <v>3667</v>
      </c>
      <c r="E4" s="44">
        <v>6468</v>
      </c>
      <c r="F4" s="44">
        <v>7379</v>
      </c>
      <c r="G4" s="44">
        <v>14786</v>
      </c>
      <c r="H4" s="44">
        <v>8266</v>
      </c>
      <c r="I4" s="44"/>
      <c r="J4" s="44"/>
      <c r="K4" s="44"/>
      <c r="L4" s="44"/>
      <c r="M4" s="44"/>
    </row>
    <row r="5" spans="1:15" x14ac:dyDescent="0.25">
      <c r="A5" s="11" t="s">
        <v>32</v>
      </c>
      <c r="B5" s="44">
        <v>647</v>
      </c>
      <c r="C5" s="44">
        <v>1423</v>
      </c>
      <c r="D5" s="44">
        <v>2243</v>
      </c>
      <c r="E5" s="44">
        <v>2922</v>
      </c>
      <c r="F5" s="44">
        <v>3332</v>
      </c>
      <c r="G5" s="44">
        <v>7472</v>
      </c>
      <c r="H5" s="44">
        <v>3704</v>
      </c>
      <c r="I5" s="44"/>
      <c r="J5" s="44"/>
      <c r="K5" s="44"/>
      <c r="L5" s="44"/>
      <c r="M5" s="44"/>
    </row>
    <row r="6" spans="1:15" x14ac:dyDescent="0.25">
      <c r="A6" s="11" t="s">
        <v>33</v>
      </c>
      <c r="B6" s="45">
        <v>796</v>
      </c>
      <c r="C6" s="45">
        <v>1750</v>
      </c>
      <c r="D6" s="45">
        <v>2837</v>
      </c>
      <c r="E6" s="45">
        <v>3746</v>
      </c>
      <c r="F6" s="45">
        <v>4260</v>
      </c>
      <c r="G6" s="45">
        <v>9225</v>
      </c>
      <c r="H6" s="45">
        <v>4704</v>
      </c>
      <c r="I6" s="45"/>
      <c r="J6" s="45"/>
      <c r="K6" s="45"/>
      <c r="L6" s="45"/>
      <c r="M6" s="45"/>
    </row>
    <row r="7" spans="1:15" x14ac:dyDescent="0.25">
      <c r="A7" s="11" t="s">
        <v>34</v>
      </c>
      <c r="B7" s="44">
        <v>29</v>
      </c>
      <c r="C7" s="44">
        <v>47</v>
      </c>
      <c r="D7" s="44">
        <v>92</v>
      </c>
      <c r="E7" s="44">
        <v>145</v>
      </c>
      <c r="F7" s="44">
        <v>166</v>
      </c>
      <c r="G7" s="44">
        <v>366</v>
      </c>
      <c r="H7" s="44">
        <v>180</v>
      </c>
      <c r="I7" s="44"/>
      <c r="J7" s="44"/>
      <c r="K7" s="44"/>
      <c r="L7" s="44"/>
      <c r="M7" s="44"/>
    </row>
    <row r="8" spans="1:15" ht="15.75" thickBot="1" x14ac:dyDescent="0.3">
      <c r="A8" s="11" t="s">
        <v>27</v>
      </c>
      <c r="B8" s="44">
        <v>67</v>
      </c>
      <c r="C8" s="44">
        <v>154</v>
      </c>
      <c r="D8" s="44">
        <v>239</v>
      </c>
      <c r="E8" s="44">
        <v>294</v>
      </c>
      <c r="F8" s="44">
        <v>347</v>
      </c>
      <c r="G8" s="44">
        <v>830</v>
      </c>
      <c r="H8" s="44">
        <v>385</v>
      </c>
      <c r="I8" s="44"/>
      <c r="J8" s="44"/>
      <c r="K8" s="44"/>
      <c r="L8" s="44"/>
      <c r="M8" s="44"/>
    </row>
    <row r="9" spans="1:15" ht="16.5" thickTop="1" thickBot="1" x14ac:dyDescent="0.3">
      <c r="A9" s="13" t="s">
        <v>1</v>
      </c>
      <c r="B9" s="46">
        <f t="shared" ref="B9:H9" si="0">SUM(B4:B8)</f>
        <v>2987</v>
      </c>
      <c r="C9" s="46">
        <f t="shared" si="0"/>
        <v>6354</v>
      </c>
      <c r="D9" s="46">
        <f t="shared" si="0"/>
        <v>9078</v>
      </c>
      <c r="E9" s="46">
        <f t="shared" si="0"/>
        <v>13575</v>
      </c>
      <c r="F9" s="46">
        <f t="shared" si="0"/>
        <v>15484</v>
      </c>
      <c r="G9" s="46">
        <f t="shared" si="0"/>
        <v>32679</v>
      </c>
      <c r="H9" s="46">
        <f t="shared" si="0"/>
        <v>17239</v>
      </c>
      <c r="I9" s="46"/>
      <c r="J9" s="46"/>
      <c r="K9" s="46"/>
      <c r="L9" s="46"/>
      <c r="M9" s="46"/>
    </row>
    <row r="10" spans="1:15" ht="15.75" thickTop="1" x14ac:dyDescent="0.25"/>
    <row r="12" spans="1:15" ht="24.95" customHeight="1" thickBot="1" x14ac:dyDescent="0.3">
      <c r="A12" s="8" t="s">
        <v>74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5" ht="16.5" thickTop="1" thickBot="1" x14ac:dyDescent="0.3">
      <c r="A13" s="4"/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5" t="s">
        <v>15</v>
      </c>
    </row>
    <row r="14" spans="1:15" ht="15.75" thickTop="1" x14ac:dyDescent="0.25">
      <c r="A14" s="10" t="s">
        <v>31</v>
      </c>
      <c r="B14" s="47">
        <v>256.48751035811512</v>
      </c>
      <c r="C14" s="47">
        <v>664.8174660913553</v>
      </c>
      <c r="D14" s="47">
        <v>878.22203906795573</v>
      </c>
      <c r="E14" s="47">
        <v>1918.5728597515256</v>
      </c>
      <c r="F14" s="47">
        <v>2466.8784292554651</v>
      </c>
      <c r="G14" s="47">
        <v>2772.2789927174881</v>
      </c>
      <c r="H14" s="47">
        <v>3216.929657879376</v>
      </c>
      <c r="I14" s="47"/>
      <c r="J14" s="47"/>
      <c r="K14" s="47"/>
      <c r="L14" s="47"/>
      <c r="M14" s="47"/>
    </row>
    <row r="15" spans="1:15" x14ac:dyDescent="0.25">
      <c r="A15" s="11" t="s">
        <v>32</v>
      </c>
      <c r="B15" s="47">
        <v>94.668958541400215</v>
      </c>
      <c r="C15" s="47">
        <v>260.96093869188195</v>
      </c>
      <c r="D15" s="47">
        <v>499.37246330145319</v>
      </c>
      <c r="E15" s="47">
        <v>799.63605732737176</v>
      </c>
      <c r="F15" s="47">
        <v>1051.1604226473721</v>
      </c>
      <c r="G15" s="47">
        <v>1221.1832968508618</v>
      </c>
      <c r="H15" s="47">
        <v>1396.6190915385771</v>
      </c>
      <c r="I15" s="47"/>
      <c r="J15" s="47"/>
      <c r="K15" s="47"/>
      <c r="L15" s="47"/>
      <c r="M15" s="47"/>
    </row>
    <row r="16" spans="1:15" x14ac:dyDescent="0.25">
      <c r="A16" s="11" t="s">
        <v>33</v>
      </c>
      <c r="B16" s="48">
        <v>117.12181161200022</v>
      </c>
      <c r="C16" s="48">
        <v>323.3004133260128</v>
      </c>
      <c r="D16" s="48">
        <v>648.27384622253226</v>
      </c>
      <c r="E16" s="48">
        <v>1027.7088153043524</v>
      </c>
      <c r="F16" s="48">
        <v>1338.5098168486054</v>
      </c>
      <c r="G16" s="48">
        <v>1631.6670185316621</v>
      </c>
      <c r="H16" s="48">
        <v>1763.780638570008</v>
      </c>
      <c r="I16" s="48"/>
      <c r="J16" s="48"/>
      <c r="K16" s="48"/>
      <c r="L16" s="48"/>
      <c r="M16" s="48"/>
    </row>
    <row r="17" spans="1:13" x14ac:dyDescent="0.25">
      <c r="A17" s="11" t="s">
        <v>34</v>
      </c>
      <c r="B17" s="47">
        <v>3.505179630152381</v>
      </c>
      <c r="C17" s="47">
        <v>7.3119128012952341</v>
      </c>
      <c r="D17" s="47">
        <v>17.746276699913714</v>
      </c>
      <c r="E17" s="47">
        <v>35.909677698818776</v>
      </c>
      <c r="F17" s="47">
        <v>48.897474136052907</v>
      </c>
      <c r="G17" s="47">
        <v>56.527535680554962</v>
      </c>
      <c r="H17" s="47">
        <v>65.016080571053152</v>
      </c>
      <c r="I17" s="47"/>
      <c r="J17" s="47"/>
      <c r="K17" s="47"/>
      <c r="L17" s="47"/>
      <c r="M17" s="47"/>
    </row>
    <row r="18" spans="1:13" ht="15.75" thickBot="1" x14ac:dyDescent="0.3">
      <c r="A18" s="11" t="s">
        <v>27</v>
      </c>
      <c r="B18" s="47">
        <v>13.120383661899998</v>
      </c>
      <c r="C18" s="47">
        <v>39.547720289767994</v>
      </c>
      <c r="D18" s="47">
        <v>63.385408933428018</v>
      </c>
      <c r="E18" s="47">
        <v>90.666947035150471</v>
      </c>
      <c r="F18" s="47">
        <v>120.75142137542052</v>
      </c>
      <c r="G18" s="47">
        <v>152.87243600916946</v>
      </c>
      <c r="H18" s="47">
        <v>159.8754291360153</v>
      </c>
      <c r="I18" s="47"/>
      <c r="J18" s="47"/>
      <c r="K18" s="47"/>
      <c r="L18" s="47"/>
      <c r="M18" s="47"/>
    </row>
    <row r="19" spans="1:13" ht="16.5" thickTop="1" thickBot="1" x14ac:dyDescent="0.3">
      <c r="A19" s="13" t="s">
        <v>1</v>
      </c>
      <c r="B19" s="49">
        <f t="shared" ref="B19:H19" si="1">SUM(B14:B18)</f>
        <v>484.90384380356795</v>
      </c>
      <c r="C19" s="49">
        <f t="shared" si="1"/>
        <v>1295.9384512003132</v>
      </c>
      <c r="D19" s="49">
        <f t="shared" si="1"/>
        <v>2107.0000342252829</v>
      </c>
      <c r="E19" s="49">
        <f t="shared" si="1"/>
        <v>3872.4943571172189</v>
      </c>
      <c r="F19" s="49">
        <f t="shared" si="1"/>
        <v>5026.1975642629159</v>
      </c>
      <c r="G19" s="49">
        <f t="shared" si="1"/>
        <v>5834.5292797897355</v>
      </c>
      <c r="H19" s="49">
        <f t="shared" si="1"/>
        <v>6602.2208976950296</v>
      </c>
      <c r="I19" s="49"/>
      <c r="J19" s="49"/>
      <c r="K19" s="49"/>
      <c r="L19" s="49"/>
      <c r="M19" s="49"/>
    </row>
    <row r="2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4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0D0D6-8015-4867-9384-3BA8CF5F6CAB}">
  <dimension ref="A1:O20"/>
  <sheetViews>
    <sheetView showGridLines="0" zoomScaleNormal="100" workbookViewId="0">
      <selection activeCell="H19" sqref="H19"/>
    </sheetView>
  </sheetViews>
  <sheetFormatPr defaultColWidth="9.125" defaultRowHeight="15" x14ac:dyDescent="0.25"/>
  <cols>
    <col min="1" max="1" width="27.12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30"/>
      <c r="B1" s="66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O1" s="27" t="s">
        <v>46</v>
      </c>
    </row>
    <row r="2" spans="1:15" ht="24.95" customHeight="1" thickBot="1" x14ac:dyDescent="0.3">
      <c r="A2" s="54" t="s">
        <v>56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0" t="s">
        <v>51</v>
      </c>
      <c r="B4" s="44">
        <v>1166</v>
      </c>
      <c r="C4" s="44">
        <v>1992</v>
      </c>
      <c r="D4" s="44">
        <v>2000</v>
      </c>
      <c r="E4" s="44">
        <v>1580</v>
      </c>
      <c r="F4" s="44">
        <v>1149</v>
      </c>
      <c r="G4" s="44">
        <v>919</v>
      </c>
      <c r="H4" s="44">
        <v>745</v>
      </c>
      <c r="I4" s="44"/>
      <c r="J4" s="44"/>
      <c r="K4" s="44"/>
      <c r="L4" s="44"/>
      <c r="M4" s="44"/>
    </row>
    <row r="5" spans="1:15" x14ac:dyDescent="0.25">
      <c r="A5" s="11" t="s">
        <v>52</v>
      </c>
      <c r="B5" s="44">
        <v>949</v>
      </c>
      <c r="C5" s="44">
        <v>1722</v>
      </c>
      <c r="D5" s="44">
        <v>2522</v>
      </c>
      <c r="E5" s="44">
        <v>3149</v>
      </c>
      <c r="F5" s="44">
        <v>2824</v>
      </c>
      <c r="G5" s="44">
        <v>2352</v>
      </c>
      <c r="H5" s="44">
        <v>1881</v>
      </c>
      <c r="I5" s="44"/>
      <c r="J5" s="44"/>
      <c r="K5" s="44"/>
      <c r="L5" s="44"/>
      <c r="M5" s="44"/>
    </row>
    <row r="6" spans="1:15" x14ac:dyDescent="0.25">
      <c r="A6" s="11" t="s">
        <v>53</v>
      </c>
      <c r="B6" s="45">
        <v>467</v>
      </c>
      <c r="C6" s="45">
        <v>1115</v>
      </c>
      <c r="D6" s="45">
        <v>1898</v>
      </c>
      <c r="E6" s="45">
        <v>3089</v>
      </c>
      <c r="F6" s="45">
        <v>3346</v>
      </c>
      <c r="G6" s="45">
        <v>3128</v>
      </c>
      <c r="H6" s="45">
        <v>2809</v>
      </c>
      <c r="I6" s="45"/>
      <c r="J6" s="45"/>
      <c r="K6" s="45"/>
      <c r="L6" s="45"/>
      <c r="M6" s="45"/>
    </row>
    <row r="7" spans="1:15" x14ac:dyDescent="0.25">
      <c r="A7" s="11" t="s">
        <v>54</v>
      </c>
      <c r="B7" s="44">
        <v>176</v>
      </c>
      <c r="C7" s="44">
        <v>523</v>
      </c>
      <c r="D7" s="44">
        <v>1035</v>
      </c>
      <c r="E7" s="44">
        <v>2268</v>
      </c>
      <c r="F7" s="44">
        <v>2828</v>
      </c>
      <c r="G7" s="44">
        <v>3106</v>
      </c>
      <c r="H7" s="44">
        <v>3164</v>
      </c>
      <c r="I7" s="44"/>
      <c r="J7" s="44"/>
      <c r="K7" s="44"/>
      <c r="L7" s="44"/>
      <c r="M7" s="44"/>
    </row>
    <row r="8" spans="1:15" ht="15.75" thickBot="1" x14ac:dyDescent="0.3">
      <c r="A8" s="11" t="s">
        <v>55</v>
      </c>
      <c r="B8" s="44">
        <v>229</v>
      </c>
      <c r="C8" s="44">
        <v>1002</v>
      </c>
      <c r="D8" s="44">
        <v>1623</v>
      </c>
      <c r="E8" s="44">
        <v>3489</v>
      </c>
      <c r="F8" s="44">
        <v>5337</v>
      </c>
      <c r="G8" s="44">
        <v>6949</v>
      </c>
      <c r="H8" s="44">
        <v>8640</v>
      </c>
      <c r="I8" s="44"/>
      <c r="J8" s="44"/>
      <c r="K8" s="44"/>
      <c r="L8" s="44"/>
      <c r="M8" s="44"/>
    </row>
    <row r="9" spans="1:15" ht="16.5" thickTop="1" thickBot="1" x14ac:dyDescent="0.3">
      <c r="A9" s="13" t="s">
        <v>1</v>
      </c>
      <c r="B9" s="46">
        <f t="shared" ref="B9:H9" si="0">SUM(B4:B8)</f>
        <v>2987</v>
      </c>
      <c r="C9" s="46">
        <f t="shared" si="0"/>
        <v>6354</v>
      </c>
      <c r="D9" s="46">
        <f t="shared" si="0"/>
        <v>9078</v>
      </c>
      <c r="E9" s="46">
        <f t="shared" si="0"/>
        <v>13575</v>
      </c>
      <c r="F9" s="46">
        <f t="shared" si="0"/>
        <v>15484</v>
      </c>
      <c r="G9" s="46">
        <f t="shared" si="0"/>
        <v>16454</v>
      </c>
      <c r="H9" s="46">
        <f t="shared" si="0"/>
        <v>17239</v>
      </c>
      <c r="I9" s="46"/>
      <c r="J9" s="46"/>
      <c r="K9" s="46"/>
      <c r="L9" s="46"/>
      <c r="M9" s="46"/>
    </row>
    <row r="10" spans="1:15" ht="15.75" thickTop="1" x14ac:dyDescent="0.25"/>
    <row r="12" spans="1:15" ht="24.95" customHeight="1" thickBot="1" x14ac:dyDescent="0.3">
      <c r="A12" s="54" t="s">
        <v>78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5" ht="16.5" thickTop="1" thickBot="1" x14ac:dyDescent="0.3">
      <c r="A13" s="4"/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5" t="s">
        <v>15</v>
      </c>
    </row>
    <row r="14" spans="1:15" ht="15.75" thickTop="1" x14ac:dyDescent="0.25">
      <c r="A14" s="10" t="s">
        <v>51</v>
      </c>
      <c r="B14" s="47">
        <v>64.765245112399995</v>
      </c>
      <c r="C14" s="47">
        <v>109.49098677672011</v>
      </c>
      <c r="D14" s="47">
        <v>116.60869602706011</v>
      </c>
      <c r="E14" s="47">
        <v>98.109915391899975</v>
      </c>
      <c r="F14" s="47">
        <v>72.847711013919906</v>
      </c>
      <c r="G14" s="47">
        <v>58.712229217220028</v>
      </c>
      <c r="H14" s="47">
        <v>47.944520679220062</v>
      </c>
      <c r="I14" s="47"/>
      <c r="J14" s="47"/>
      <c r="K14" s="47"/>
      <c r="L14" s="47"/>
      <c r="M14" s="47"/>
    </row>
    <row r="15" spans="1:15" x14ac:dyDescent="0.25">
      <c r="A15" s="11" t="s">
        <v>52</v>
      </c>
      <c r="B15" s="47">
        <v>137.35832830065044</v>
      </c>
      <c r="C15" s="47">
        <v>250.50519055332052</v>
      </c>
      <c r="D15" s="47">
        <v>374.1183089216787</v>
      </c>
      <c r="E15" s="47">
        <v>479.04637560946497</v>
      </c>
      <c r="F15" s="47">
        <v>434.94684624169292</v>
      </c>
      <c r="G15" s="47">
        <v>363.40180154252874</v>
      </c>
      <c r="H15" s="47">
        <v>291.54128948372704</v>
      </c>
      <c r="I15" s="47"/>
      <c r="J15" s="47"/>
      <c r="K15" s="47"/>
      <c r="L15" s="47"/>
      <c r="M15" s="47"/>
    </row>
    <row r="16" spans="1:15" x14ac:dyDescent="0.25">
      <c r="A16" s="11" t="s">
        <v>53</v>
      </c>
      <c r="B16" s="48">
        <v>113.38583097791718</v>
      </c>
      <c r="C16" s="48">
        <v>272.90295597841794</v>
      </c>
      <c r="D16" s="48">
        <v>467.43048692465459</v>
      </c>
      <c r="E16" s="48">
        <v>766.71409181512706</v>
      </c>
      <c r="F16" s="48">
        <v>836.43593767628261</v>
      </c>
      <c r="G16" s="48">
        <v>786.25782235011434</v>
      </c>
      <c r="H16" s="48">
        <v>705.55686352667806</v>
      </c>
      <c r="I16" s="48"/>
      <c r="J16" s="48"/>
      <c r="K16" s="48"/>
      <c r="L16" s="48"/>
      <c r="M16" s="48"/>
    </row>
    <row r="17" spans="1:13" x14ac:dyDescent="0.25">
      <c r="A17" s="11" t="s">
        <v>54</v>
      </c>
      <c r="B17" s="47">
        <v>60.406273578599965</v>
      </c>
      <c r="C17" s="47">
        <v>178.43861228790004</v>
      </c>
      <c r="D17" s="47">
        <v>356.49736022689427</v>
      </c>
      <c r="E17" s="47">
        <v>786.20181514471051</v>
      </c>
      <c r="F17" s="47">
        <v>984.53334810883018</v>
      </c>
      <c r="G17" s="47">
        <v>1083.8289085863801</v>
      </c>
      <c r="H17" s="47">
        <v>1107.8165709085663</v>
      </c>
      <c r="I17" s="47"/>
      <c r="J17" s="47"/>
      <c r="K17" s="47"/>
      <c r="L17" s="47"/>
      <c r="M17" s="47"/>
    </row>
    <row r="18" spans="1:13" ht="15.75" thickBot="1" x14ac:dyDescent="0.3">
      <c r="A18" s="11" t="s">
        <v>55</v>
      </c>
      <c r="B18" s="47">
        <v>108.98816583400001</v>
      </c>
      <c r="C18" s="47">
        <v>484.60070560395525</v>
      </c>
      <c r="D18" s="47">
        <v>792.34518212499688</v>
      </c>
      <c r="E18" s="47">
        <v>1742.4221591560222</v>
      </c>
      <c r="F18" s="47">
        <v>2697.4337212221985</v>
      </c>
      <c r="G18" s="47">
        <v>3542.3285180934963</v>
      </c>
      <c r="H18" s="47">
        <v>4449.3616530968329</v>
      </c>
      <c r="I18" s="47"/>
      <c r="J18" s="47"/>
      <c r="K18" s="47"/>
      <c r="L18" s="47"/>
      <c r="M18" s="47"/>
    </row>
    <row r="19" spans="1:13" ht="16.5" thickTop="1" thickBot="1" x14ac:dyDescent="0.3">
      <c r="A19" s="13" t="s">
        <v>1</v>
      </c>
      <c r="B19" s="49">
        <f t="shared" ref="B19:H19" si="1">SUM(B14:B18)</f>
        <v>484.90384380356761</v>
      </c>
      <c r="C19" s="49">
        <f t="shared" si="1"/>
        <v>1295.9384512003139</v>
      </c>
      <c r="D19" s="49">
        <f t="shared" si="1"/>
        <v>2107.0000342252843</v>
      </c>
      <c r="E19" s="49">
        <f t="shared" si="1"/>
        <v>3872.4943571172248</v>
      </c>
      <c r="F19" s="49">
        <f t="shared" si="1"/>
        <v>5026.1975642629241</v>
      </c>
      <c r="G19" s="49">
        <f t="shared" si="1"/>
        <v>5834.5292797897391</v>
      </c>
      <c r="H19" s="49">
        <f t="shared" si="1"/>
        <v>6602.2208976950242</v>
      </c>
      <c r="I19" s="49"/>
      <c r="J19" s="49"/>
      <c r="K19" s="49"/>
      <c r="L19" s="49"/>
      <c r="M19" s="49"/>
    </row>
    <row r="2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15E62450-AB14-414C-ACC9-94F44D8A71B6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8501-1B9A-4A71-9D75-A643ACF1D2F9}">
  <dimension ref="A1:O34"/>
  <sheetViews>
    <sheetView showGridLines="0" zoomScaleNormal="100" workbookViewId="0">
      <selection activeCell="H14" sqref="H14"/>
    </sheetView>
  </sheetViews>
  <sheetFormatPr defaultColWidth="9.125" defaultRowHeight="15" x14ac:dyDescent="0.25"/>
  <cols>
    <col min="1" max="1" width="33.3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30"/>
      <c r="B1" s="66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O1" s="27" t="s">
        <v>46</v>
      </c>
    </row>
    <row r="2" spans="1:15" ht="24.95" customHeight="1" thickBot="1" x14ac:dyDescent="0.3">
      <c r="A2" s="54" t="s">
        <v>58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12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34">
        <v>1</v>
      </c>
      <c r="B4" s="50">
        <v>2638</v>
      </c>
      <c r="C4" s="50">
        <v>4428</v>
      </c>
      <c r="D4" s="50">
        <v>6409</v>
      </c>
      <c r="E4" s="50">
        <v>8301</v>
      </c>
      <c r="F4" s="50">
        <v>7890</v>
      </c>
      <c r="G4" s="50">
        <v>6962</v>
      </c>
      <c r="H4" s="50">
        <v>6075</v>
      </c>
      <c r="I4" s="50"/>
      <c r="J4" s="50"/>
      <c r="K4" s="50"/>
      <c r="L4" s="50"/>
      <c r="M4" s="50"/>
      <c r="O4" s="28"/>
    </row>
    <row r="5" spans="1:15" x14ac:dyDescent="0.25">
      <c r="A5" s="34">
        <v>2</v>
      </c>
      <c r="B5" s="50">
        <v>312</v>
      </c>
      <c r="C5" s="50">
        <v>1516</v>
      </c>
      <c r="D5" s="50">
        <v>2031</v>
      </c>
      <c r="E5" s="50">
        <v>3612</v>
      </c>
      <c r="F5" s="50">
        <v>4654</v>
      </c>
      <c r="G5" s="50">
        <v>5384</v>
      </c>
      <c r="H5" s="50">
        <v>5775</v>
      </c>
      <c r="I5" s="50"/>
      <c r="J5" s="50"/>
      <c r="K5" s="50"/>
      <c r="L5" s="50"/>
      <c r="M5" s="50"/>
      <c r="O5" s="28"/>
    </row>
    <row r="6" spans="1:15" x14ac:dyDescent="0.25">
      <c r="A6" s="34">
        <v>3</v>
      </c>
      <c r="B6" s="50">
        <v>31</v>
      </c>
      <c r="C6" s="50">
        <v>334</v>
      </c>
      <c r="D6" s="50">
        <v>509</v>
      </c>
      <c r="E6" s="50">
        <v>1187</v>
      </c>
      <c r="F6" s="50">
        <v>1917</v>
      </c>
      <c r="G6" s="50">
        <v>2487</v>
      </c>
      <c r="H6" s="50">
        <v>3050</v>
      </c>
      <c r="I6" s="50"/>
      <c r="J6" s="50"/>
      <c r="K6" s="50"/>
      <c r="L6" s="50"/>
      <c r="M6" s="50"/>
      <c r="O6" s="28"/>
    </row>
    <row r="7" spans="1:15" x14ac:dyDescent="0.25">
      <c r="A7" s="34">
        <v>4</v>
      </c>
      <c r="B7" s="50">
        <v>5</v>
      </c>
      <c r="C7" s="50">
        <v>62</v>
      </c>
      <c r="D7" s="50">
        <v>101</v>
      </c>
      <c r="E7" s="50">
        <v>328</v>
      </c>
      <c r="F7" s="50">
        <v>683</v>
      </c>
      <c r="G7" s="50">
        <v>1017</v>
      </c>
      <c r="H7" s="50">
        <v>1418</v>
      </c>
      <c r="I7" s="50"/>
      <c r="J7" s="50"/>
      <c r="K7" s="50"/>
      <c r="L7" s="50"/>
      <c r="M7" s="50"/>
      <c r="O7" s="28"/>
    </row>
    <row r="8" spans="1:15" x14ac:dyDescent="0.25">
      <c r="A8" s="34">
        <v>5</v>
      </c>
      <c r="B8" s="50">
        <v>0</v>
      </c>
      <c r="C8" s="50">
        <v>11</v>
      </c>
      <c r="D8" s="50">
        <v>23</v>
      </c>
      <c r="E8" s="50">
        <v>99</v>
      </c>
      <c r="F8" s="50">
        <v>211</v>
      </c>
      <c r="G8" s="50">
        <v>382</v>
      </c>
      <c r="H8" s="50">
        <v>555</v>
      </c>
      <c r="I8" s="50"/>
      <c r="J8" s="50"/>
      <c r="K8" s="50"/>
      <c r="L8" s="50"/>
      <c r="M8" s="50"/>
      <c r="O8" s="28"/>
    </row>
    <row r="9" spans="1:15" x14ac:dyDescent="0.25">
      <c r="A9" s="34">
        <v>6</v>
      </c>
      <c r="B9" s="50">
        <v>1</v>
      </c>
      <c r="C9" s="50">
        <v>1</v>
      </c>
      <c r="D9" s="50">
        <v>3</v>
      </c>
      <c r="E9" s="50">
        <v>34</v>
      </c>
      <c r="F9" s="50">
        <v>80</v>
      </c>
      <c r="G9" s="50">
        <v>118</v>
      </c>
      <c r="H9" s="50">
        <v>201</v>
      </c>
      <c r="I9" s="50"/>
      <c r="J9" s="50"/>
      <c r="K9" s="50"/>
      <c r="L9" s="50"/>
      <c r="M9" s="50"/>
      <c r="O9" s="28"/>
    </row>
    <row r="10" spans="1:15" x14ac:dyDescent="0.25">
      <c r="A10" s="34">
        <v>7</v>
      </c>
      <c r="B10" s="50">
        <v>0</v>
      </c>
      <c r="C10" s="50">
        <v>1</v>
      </c>
      <c r="D10" s="50">
        <v>1</v>
      </c>
      <c r="E10" s="50">
        <v>11</v>
      </c>
      <c r="F10" s="50">
        <v>32</v>
      </c>
      <c r="G10" s="50">
        <v>58</v>
      </c>
      <c r="H10" s="50">
        <v>86</v>
      </c>
      <c r="I10" s="50"/>
      <c r="J10" s="50"/>
      <c r="K10" s="50"/>
      <c r="L10" s="50"/>
      <c r="M10" s="50"/>
      <c r="O10" s="28"/>
    </row>
    <row r="11" spans="1:15" x14ac:dyDescent="0.25">
      <c r="A11" s="34">
        <v>8</v>
      </c>
      <c r="B11" s="50">
        <v>0</v>
      </c>
      <c r="C11" s="50">
        <v>1</v>
      </c>
      <c r="D11" s="50">
        <v>1</v>
      </c>
      <c r="E11" s="50">
        <v>3</v>
      </c>
      <c r="F11" s="50">
        <v>10</v>
      </c>
      <c r="G11" s="50">
        <v>29</v>
      </c>
      <c r="H11" s="50">
        <v>46</v>
      </c>
      <c r="I11" s="50"/>
      <c r="J11" s="50"/>
      <c r="K11" s="50"/>
      <c r="L11" s="50"/>
      <c r="M11" s="50"/>
      <c r="O11" s="28"/>
    </row>
    <row r="12" spans="1:15" x14ac:dyDescent="0.25">
      <c r="A12" s="34">
        <v>9</v>
      </c>
      <c r="B12" s="50">
        <v>0</v>
      </c>
      <c r="C12" s="50">
        <v>0</v>
      </c>
      <c r="D12" s="50">
        <v>0</v>
      </c>
      <c r="E12" s="50">
        <v>0</v>
      </c>
      <c r="F12" s="50">
        <v>5</v>
      </c>
      <c r="G12" s="50">
        <v>9</v>
      </c>
      <c r="H12" s="50">
        <v>20</v>
      </c>
      <c r="I12" s="50"/>
      <c r="J12" s="50"/>
      <c r="K12" s="50"/>
      <c r="L12" s="50"/>
      <c r="M12" s="50"/>
      <c r="O12" s="28"/>
    </row>
    <row r="13" spans="1:15" ht="15.75" thickBot="1" x14ac:dyDescent="0.3">
      <c r="A13" s="34" t="s">
        <v>57</v>
      </c>
      <c r="B13" s="50">
        <v>0</v>
      </c>
      <c r="C13" s="50">
        <v>0</v>
      </c>
      <c r="D13" s="50">
        <v>0</v>
      </c>
      <c r="E13" s="50">
        <v>0</v>
      </c>
      <c r="F13" s="50">
        <v>2</v>
      </c>
      <c r="G13" s="50">
        <v>8</v>
      </c>
      <c r="H13" s="50">
        <v>13</v>
      </c>
      <c r="I13" s="50"/>
      <c r="J13" s="50"/>
      <c r="K13" s="50"/>
      <c r="L13" s="50"/>
      <c r="M13" s="50"/>
      <c r="O13" s="28"/>
    </row>
    <row r="14" spans="1:15" ht="16.5" thickTop="1" thickBot="1" x14ac:dyDescent="0.3">
      <c r="A14" s="35" t="s">
        <v>1</v>
      </c>
      <c r="B14" s="51">
        <f t="shared" ref="B14:H14" si="0">SUM(B4:B13)</f>
        <v>2987</v>
      </c>
      <c r="C14" s="51">
        <f t="shared" si="0"/>
        <v>6354</v>
      </c>
      <c r="D14" s="51">
        <f t="shared" si="0"/>
        <v>9078</v>
      </c>
      <c r="E14" s="51">
        <f t="shared" si="0"/>
        <v>13575</v>
      </c>
      <c r="F14" s="51">
        <f t="shared" si="0"/>
        <v>15484</v>
      </c>
      <c r="G14" s="51">
        <f t="shared" si="0"/>
        <v>16454</v>
      </c>
      <c r="H14" s="51">
        <f t="shared" si="0"/>
        <v>17239</v>
      </c>
      <c r="I14" s="51"/>
      <c r="J14" s="51"/>
      <c r="K14" s="51"/>
      <c r="L14" s="51"/>
      <c r="M14" s="51"/>
    </row>
    <row r="15" spans="1:15" ht="15.75" thickTop="1" x14ac:dyDescent="0.25"/>
    <row r="17" spans="1:15" ht="24.95" customHeight="1" thickBot="1" x14ac:dyDescent="0.3">
      <c r="A17" s="54" t="s">
        <v>77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5" ht="16.5" thickTop="1" thickBot="1" x14ac:dyDescent="0.3">
      <c r="A18" s="12"/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</row>
    <row r="19" spans="1:15" ht="15.75" thickTop="1" x14ac:dyDescent="0.25">
      <c r="A19" s="34">
        <v>1</v>
      </c>
      <c r="B19" s="43">
        <v>396.21770427531061</v>
      </c>
      <c r="C19" s="43">
        <v>735.3096099990064</v>
      </c>
      <c r="D19" s="43">
        <v>1296.7855393476152</v>
      </c>
      <c r="E19" s="43">
        <v>2033.9882392196678</v>
      </c>
      <c r="F19" s="43">
        <v>2112.8553510399151</v>
      </c>
      <c r="G19" s="43">
        <v>1974.3620207943302</v>
      </c>
      <c r="H19" s="43">
        <v>1809.5850011135774</v>
      </c>
      <c r="I19" s="43"/>
      <c r="J19" s="43"/>
      <c r="K19" s="43"/>
      <c r="L19" s="43"/>
      <c r="M19" s="43"/>
      <c r="N19" s="29"/>
      <c r="O19" s="29"/>
    </row>
    <row r="20" spans="1:15" x14ac:dyDescent="0.25">
      <c r="A20" s="34">
        <v>2</v>
      </c>
      <c r="B20" s="43">
        <v>77.037935063257152</v>
      </c>
      <c r="C20" s="43">
        <v>416.8333435745057</v>
      </c>
      <c r="D20" s="43">
        <v>579.00772297519688</v>
      </c>
      <c r="E20" s="43">
        <v>1165.9259791094382</v>
      </c>
      <c r="F20" s="43">
        <v>1640.5489064095536</v>
      </c>
      <c r="G20" s="43">
        <v>1999.8631877222333</v>
      </c>
      <c r="H20" s="43">
        <v>2255.6326841645323</v>
      </c>
      <c r="I20" s="43"/>
      <c r="J20" s="43"/>
      <c r="K20" s="43"/>
      <c r="L20" s="43"/>
      <c r="M20" s="43"/>
      <c r="N20" s="29"/>
      <c r="O20" s="29"/>
    </row>
    <row r="21" spans="1:15" x14ac:dyDescent="0.25">
      <c r="A21" s="34">
        <v>3</v>
      </c>
      <c r="B21" s="43">
        <v>9.627571908000002</v>
      </c>
      <c r="C21" s="43">
        <v>114.68342512389997</v>
      </c>
      <c r="D21" s="43">
        <v>177.49978055969993</v>
      </c>
      <c r="E21" s="43">
        <v>448.52695117375299</v>
      </c>
      <c r="F21" s="43">
        <v>777.90420785085507</v>
      </c>
      <c r="G21" s="43">
        <v>1058.4280996501218</v>
      </c>
      <c r="H21" s="43">
        <v>1353.1416975554259</v>
      </c>
      <c r="I21" s="43"/>
      <c r="J21" s="43"/>
      <c r="K21" s="43"/>
      <c r="L21" s="43"/>
      <c r="M21" s="43"/>
      <c r="N21" s="29"/>
      <c r="O21" s="29"/>
    </row>
    <row r="22" spans="1:15" x14ac:dyDescent="0.25">
      <c r="A22" s="34">
        <v>4</v>
      </c>
      <c r="B22" s="43">
        <v>1.629746761</v>
      </c>
      <c r="C22" s="43">
        <v>23.779740672900004</v>
      </c>
      <c r="D22" s="43">
        <v>41.692780952769994</v>
      </c>
      <c r="E22" s="43">
        <v>149.10306202235969</v>
      </c>
      <c r="F22" s="43">
        <v>318.67599041417014</v>
      </c>
      <c r="G22" s="43">
        <v>483.26107895683282</v>
      </c>
      <c r="H22" s="43">
        <v>683.88955730408156</v>
      </c>
      <c r="I22" s="43"/>
      <c r="J22" s="43"/>
      <c r="K22" s="43"/>
      <c r="L22" s="43"/>
      <c r="M22" s="43"/>
      <c r="N22" s="29"/>
      <c r="O22" s="29"/>
    </row>
    <row r="23" spans="1:15" x14ac:dyDescent="0.25">
      <c r="A23" s="34">
        <v>5</v>
      </c>
      <c r="B23" s="43">
        <v>0</v>
      </c>
      <c r="C23" s="43">
        <v>4.1698161960000002</v>
      </c>
      <c r="D23" s="43">
        <v>9.8045229769999995</v>
      </c>
      <c r="E23" s="43">
        <v>49.734179265000002</v>
      </c>
      <c r="F23" s="43">
        <v>106.48623911906999</v>
      </c>
      <c r="G23" s="43">
        <v>194.65766234176718</v>
      </c>
      <c r="H23" s="43">
        <v>293.65445915694556</v>
      </c>
      <c r="I23" s="43"/>
      <c r="J23" s="43"/>
      <c r="K23" s="43"/>
      <c r="L23" s="43"/>
      <c r="M23" s="43"/>
      <c r="N23" s="29"/>
      <c r="O23" s="29"/>
    </row>
    <row r="24" spans="1:15" x14ac:dyDescent="0.25">
      <c r="A24" s="34">
        <v>6</v>
      </c>
      <c r="B24" s="43">
        <v>0.39088579600000001</v>
      </c>
      <c r="C24" s="43">
        <v>0.33016901000000004</v>
      </c>
      <c r="D24" s="43">
        <v>1.377340789</v>
      </c>
      <c r="E24" s="43">
        <v>17.780937036999994</v>
      </c>
      <c r="F24" s="43">
        <v>42.563391579359994</v>
      </c>
      <c r="G24" s="43">
        <v>64.079076446699986</v>
      </c>
      <c r="H24" s="43">
        <v>108.38901083371591</v>
      </c>
      <c r="I24" s="43"/>
      <c r="J24" s="43"/>
      <c r="K24" s="43"/>
      <c r="L24" s="43"/>
      <c r="M24" s="43"/>
      <c r="N24" s="29"/>
      <c r="O24" s="29"/>
    </row>
    <row r="25" spans="1:15" x14ac:dyDescent="0.25">
      <c r="A25" s="34">
        <v>7</v>
      </c>
      <c r="B25" s="43">
        <v>0</v>
      </c>
      <c r="C25" s="43">
        <v>0.41656579600000004</v>
      </c>
      <c r="D25" s="43">
        <v>0.41656579600000004</v>
      </c>
      <c r="E25" s="43">
        <v>5.8253637020000015</v>
      </c>
      <c r="F25" s="43">
        <v>17.600350807999998</v>
      </c>
      <c r="G25" s="43">
        <v>33.090274632759993</v>
      </c>
      <c r="H25" s="43">
        <v>50.328894428360016</v>
      </c>
      <c r="I25" s="43"/>
      <c r="J25" s="43"/>
      <c r="K25" s="43"/>
      <c r="L25" s="43"/>
      <c r="M25" s="43"/>
      <c r="N25" s="29"/>
      <c r="O25" s="29"/>
    </row>
    <row r="26" spans="1:15" x14ac:dyDescent="0.25">
      <c r="A26" s="34">
        <v>8</v>
      </c>
      <c r="B26" s="43">
        <v>0</v>
      </c>
      <c r="C26" s="43">
        <v>0.41578082800000005</v>
      </c>
      <c r="D26" s="43">
        <v>0.41578082800000005</v>
      </c>
      <c r="E26" s="43">
        <v>1.6096455879999998</v>
      </c>
      <c r="F26" s="43">
        <v>5.1890434789999995</v>
      </c>
      <c r="G26" s="43">
        <v>16.018411760999999</v>
      </c>
      <c r="H26" s="43">
        <v>26.804023589989995</v>
      </c>
      <c r="I26" s="43"/>
      <c r="J26" s="43"/>
      <c r="K26" s="43"/>
      <c r="L26" s="43"/>
      <c r="M26" s="43"/>
      <c r="N26" s="29"/>
      <c r="O26" s="29"/>
    </row>
    <row r="27" spans="1:15" x14ac:dyDescent="0.25">
      <c r="A27" s="34">
        <v>9</v>
      </c>
      <c r="B27" s="43">
        <v>0</v>
      </c>
      <c r="C27" s="43">
        <v>0</v>
      </c>
      <c r="D27" s="43">
        <v>0</v>
      </c>
      <c r="E27" s="43">
        <v>0</v>
      </c>
      <c r="F27" s="43">
        <v>3.0816747790000001</v>
      </c>
      <c r="G27" s="43">
        <v>5.2014202310000002</v>
      </c>
      <c r="H27" s="43">
        <v>11.789787239400004</v>
      </c>
      <c r="I27" s="43"/>
      <c r="J27" s="43"/>
      <c r="K27" s="43"/>
      <c r="L27" s="43"/>
      <c r="M27" s="43"/>
      <c r="N27" s="29"/>
      <c r="O27" s="29"/>
    </row>
    <row r="28" spans="1:15" ht="15.75" thickBot="1" x14ac:dyDescent="0.3">
      <c r="A28" s="34" t="s">
        <v>57</v>
      </c>
      <c r="B28" s="43">
        <v>0</v>
      </c>
      <c r="C28" s="43">
        <v>0</v>
      </c>
      <c r="D28" s="43">
        <v>0</v>
      </c>
      <c r="E28" s="43">
        <v>0</v>
      </c>
      <c r="F28" s="43">
        <v>1.292408784</v>
      </c>
      <c r="G28" s="43">
        <v>5.5680472529999996</v>
      </c>
      <c r="H28" s="43">
        <v>9.0057823089999989</v>
      </c>
      <c r="I28" s="43"/>
      <c r="J28" s="43"/>
      <c r="K28" s="43"/>
      <c r="L28" s="43"/>
      <c r="M28" s="43"/>
      <c r="N28" s="29"/>
      <c r="O28" s="29"/>
    </row>
    <row r="29" spans="1:15" ht="16.5" thickTop="1" thickBot="1" x14ac:dyDescent="0.3">
      <c r="A29" s="7" t="s">
        <v>1</v>
      </c>
      <c r="B29" s="52">
        <f t="shared" ref="B29:H29" si="1">SUM(B19:B28)</f>
        <v>484.90384380356778</v>
      </c>
      <c r="C29" s="52">
        <f t="shared" si="1"/>
        <v>1295.9384512003121</v>
      </c>
      <c r="D29" s="52">
        <f t="shared" si="1"/>
        <v>2107.0000342252824</v>
      </c>
      <c r="E29" s="52">
        <f t="shared" si="1"/>
        <v>3872.4943571172184</v>
      </c>
      <c r="F29" s="52">
        <f t="shared" si="1"/>
        <v>5026.197564262925</v>
      </c>
      <c r="G29" s="52">
        <f t="shared" si="1"/>
        <v>5834.5292797897455</v>
      </c>
      <c r="H29" s="52">
        <f t="shared" si="1"/>
        <v>6602.2208976950278</v>
      </c>
      <c r="I29" s="52"/>
      <c r="J29" s="52"/>
      <c r="K29" s="52"/>
      <c r="L29" s="52"/>
      <c r="M29" s="52"/>
    </row>
    <row r="30" spans="1:15" ht="15.75" thickTop="1" x14ac:dyDescent="0.25">
      <c r="D30" s="16"/>
    </row>
    <row r="31" spans="1:15" x14ac:dyDescent="0.25">
      <c r="G31" s="16"/>
    </row>
    <row r="34" spans="7:7" x14ac:dyDescent="0.25">
      <c r="G34" s="16"/>
    </row>
  </sheetData>
  <mergeCells count="1">
    <mergeCell ref="B1:M1"/>
  </mergeCells>
  <hyperlinks>
    <hyperlink ref="O1" location="სარჩევი!A1" display="სარჩევში დაბრუნება" xr:uid="{3DD94EB3-E6F5-493E-8E76-77C3B2AB2A92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showGridLines="0" tabSelected="1" zoomScaleNormal="100" workbookViewId="0">
      <selection activeCell="N16" sqref="N16"/>
    </sheetView>
  </sheetViews>
  <sheetFormatPr defaultColWidth="9.125" defaultRowHeight="15" x14ac:dyDescent="0.25"/>
  <cols>
    <col min="1" max="1" width="30.375" style="3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4"/>
      <c r="B1" s="66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O1" s="27" t="s">
        <v>46</v>
      </c>
    </row>
    <row r="2" spans="1:15" ht="24.95" customHeight="1" thickBot="1" x14ac:dyDescent="0.3">
      <c r="A2" s="54" t="s">
        <v>75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0" t="s">
        <v>35</v>
      </c>
      <c r="B4" s="44">
        <v>481</v>
      </c>
      <c r="C4" s="44">
        <v>1015</v>
      </c>
      <c r="D4" s="44">
        <v>1478</v>
      </c>
      <c r="E4" s="44">
        <v>2243</v>
      </c>
      <c r="F4" s="44">
        <v>2607</v>
      </c>
      <c r="G4" s="44">
        <v>2797</v>
      </c>
      <c r="H4" s="44">
        <v>2914</v>
      </c>
      <c r="I4" s="44"/>
      <c r="J4" s="44"/>
      <c r="K4" s="44"/>
      <c r="L4" s="44"/>
      <c r="M4" s="44"/>
      <c r="O4" s="28"/>
    </row>
    <row r="5" spans="1:15" x14ac:dyDescent="0.25">
      <c r="A5" s="11" t="s">
        <v>64</v>
      </c>
      <c r="B5" s="44">
        <v>615</v>
      </c>
      <c r="C5" s="44">
        <v>591</v>
      </c>
      <c r="D5" s="44">
        <v>1854</v>
      </c>
      <c r="E5" s="44">
        <v>2883</v>
      </c>
      <c r="F5" s="44">
        <v>1429</v>
      </c>
      <c r="G5" s="44">
        <v>1504</v>
      </c>
      <c r="H5" s="44">
        <v>3664</v>
      </c>
      <c r="I5" s="44"/>
      <c r="J5" s="44"/>
      <c r="K5" s="44"/>
      <c r="L5" s="44"/>
      <c r="M5" s="44"/>
      <c r="O5" s="28"/>
    </row>
    <row r="6" spans="1:15" x14ac:dyDescent="0.25">
      <c r="A6" s="11" t="s">
        <v>65</v>
      </c>
      <c r="B6" s="45">
        <v>476</v>
      </c>
      <c r="C6" s="45">
        <v>1621</v>
      </c>
      <c r="D6" s="45">
        <v>1448</v>
      </c>
      <c r="E6" s="45">
        <v>2125</v>
      </c>
      <c r="F6" s="45">
        <v>1206</v>
      </c>
      <c r="G6" s="45">
        <v>1273</v>
      </c>
      <c r="H6" s="45">
        <v>2671</v>
      </c>
      <c r="I6" s="45"/>
      <c r="J6" s="45"/>
      <c r="K6" s="45"/>
      <c r="L6" s="45"/>
      <c r="M6" s="45"/>
      <c r="O6" s="28"/>
    </row>
    <row r="7" spans="1:15" x14ac:dyDescent="0.25">
      <c r="A7" s="11" t="s">
        <v>66</v>
      </c>
      <c r="B7" s="44">
        <v>751</v>
      </c>
      <c r="C7" s="44">
        <v>1043</v>
      </c>
      <c r="D7" s="44">
        <v>2316</v>
      </c>
      <c r="E7" s="44">
        <v>3364</v>
      </c>
      <c r="F7" s="44">
        <v>724</v>
      </c>
      <c r="G7" s="44">
        <v>766</v>
      </c>
      <c r="H7" s="44">
        <v>4255</v>
      </c>
      <c r="I7" s="44"/>
      <c r="J7" s="44"/>
      <c r="K7" s="44"/>
      <c r="L7" s="44"/>
      <c r="M7" s="44"/>
      <c r="O7" s="28"/>
    </row>
    <row r="8" spans="1:15" x14ac:dyDescent="0.25">
      <c r="A8" s="11" t="s">
        <v>67</v>
      </c>
      <c r="B8" s="44">
        <v>283</v>
      </c>
      <c r="C8" s="44">
        <v>1282</v>
      </c>
      <c r="D8" s="44">
        <v>853</v>
      </c>
      <c r="E8" s="44">
        <v>1273</v>
      </c>
      <c r="F8" s="44">
        <v>3280</v>
      </c>
      <c r="G8" s="44">
        <v>3504</v>
      </c>
      <c r="H8" s="44">
        <v>1585</v>
      </c>
      <c r="I8" s="44"/>
      <c r="J8" s="44"/>
      <c r="K8" s="44"/>
      <c r="L8" s="44"/>
      <c r="M8" s="44"/>
      <c r="O8" s="28"/>
    </row>
    <row r="9" spans="1:15" x14ac:dyDescent="0.25">
      <c r="A9" s="11" t="s">
        <v>68</v>
      </c>
      <c r="B9" s="44">
        <v>248</v>
      </c>
      <c r="C9" s="44">
        <v>515</v>
      </c>
      <c r="D9" s="44">
        <v>718</v>
      </c>
      <c r="E9" s="44">
        <v>1059</v>
      </c>
      <c r="F9" s="44">
        <v>2387</v>
      </c>
      <c r="G9" s="44">
        <v>2537</v>
      </c>
      <c r="H9" s="44">
        <v>1344</v>
      </c>
      <c r="I9" s="44"/>
      <c r="J9" s="44"/>
      <c r="K9" s="44"/>
      <c r="L9" s="44"/>
      <c r="M9" s="44"/>
      <c r="O9" s="28"/>
    </row>
    <row r="10" spans="1:15" ht="15.75" thickBot="1" x14ac:dyDescent="0.3">
      <c r="A10" s="11" t="s">
        <v>69</v>
      </c>
      <c r="B10" s="44">
        <v>133</v>
      </c>
      <c r="C10" s="44">
        <v>287</v>
      </c>
      <c r="D10" s="44">
        <v>411</v>
      </c>
      <c r="E10" s="44">
        <v>628</v>
      </c>
      <c r="F10" s="44">
        <v>3851</v>
      </c>
      <c r="G10" s="44">
        <v>4073</v>
      </c>
      <c r="H10" s="44">
        <v>806</v>
      </c>
      <c r="I10" s="44"/>
      <c r="J10" s="44"/>
      <c r="K10" s="44"/>
      <c r="L10" s="44"/>
      <c r="M10" s="44"/>
      <c r="O10" s="28"/>
    </row>
    <row r="11" spans="1:15" ht="16.5" thickTop="1" thickBot="1" x14ac:dyDescent="0.3">
      <c r="A11" s="13" t="s">
        <v>1</v>
      </c>
      <c r="B11" s="46">
        <f t="shared" ref="B11:H11" si="0">SUM(B4:B10)</f>
        <v>2987</v>
      </c>
      <c r="C11" s="46">
        <f t="shared" si="0"/>
        <v>6354</v>
      </c>
      <c r="D11" s="46">
        <f t="shared" si="0"/>
        <v>9078</v>
      </c>
      <c r="E11" s="46">
        <f t="shared" si="0"/>
        <v>13575</v>
      </c>
      <c r="F11" s="46">
        <f t="shared" si="0"/>
        <v>15484</v>
      </c>
      <c r="G11" s="46">
        <f t="shared" si="0"/>
        <v>16454</v>
      </c>
      <c r="H11" s="46">
        <f t="shared" si="0"/>
        <v>17239</v>
      </c>
      <c r="I11" s="46"/>
      <c r="J11" s="46"/>
      <c r="K11" s="46"/>
      <c r="L11" s="46"/>
      <c r="M11" s="46"/>
    </row>
    <row r="12" spans="1:15" ht="15.75" thickTop="1" x14ac:dyDescent="0.25"/>
    <row r="14" spans="1:15" ht="24.95" customHeight="1" thickBot="1" x14ac:dyDescent="0.3">
      <c r="A14" s="54" t="s">
        <v>76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5" ht="16.5" thickTop="1" thickBot="1" x14ac:dyDescent="0.3">
      <c r="A15" s="4"/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</row>
    <row r="16" spans="1:15" ht="15.75" thickTop="1" x14ac:dyDescent="0.25">
      <c r="A16" s="10" t="s">
        <v>35</v>
      </c>
      <c r="B16" s="47">
        <v>77.165989573800147</v>
      </c>
      <c r="C16" s="47">
        <v>202.83311236584206</v>
      </c>
      <c r="D16" s="47">
        <v>347.4351984101026</v>
      </c>
      <c r="E16" s="47">
        <v>662.8806414218825</v>
      </c>
      <c r="F16" s="47">
        <v>862.99481581215309</v>
      </c>
      <c r="G16" s="47">
        <v>1001.8283010098604</v>
      </c>
      <c r="H16" s="47">
        <v>1122.3535760802527</v>
      </c>
      <c r="I16" s="47"/>
      <c r="J16" s="47"/>
      <c r="K16" s="47"/>
      <c r="L16" s="47"/>
      <c r="M16" s="47"/>
      <c r="N16" s="29"/>
      <c r="O16" s="29"/>
    </row>
    <row r="17" spans="1:15" x14ac:dyDescent="0.25">
      <c r="A17" s="11" t="s">
        <v>64</v>
      </c>
      <c r="B17" s="47">
        <v>96.967798669257121</v>
      </c>
      <c r="C17" s="47">
        <v>130.5483476898078</v>
      </c>
      <c r="D17" s="47">
        <v>428.76060403273095</v>
      </c>
      <c r="E17" s="47">
        <v>823.50574478921601</v>
      </c>
      <c r="F17" s="47">
        <v>475.73625457056386</v>
      </c>
      <c r="G17" s="47">
        <v>548.25212780556353</v>
      </c>
      <c r="H17" s="47">
        <v>1397.0636244628286</v>
      </c>
      <c r="I17" s="47"/>
      <c r="J17" s="47"/>
      <c r="K17" s="47"/>
      <c r="L17" s="47"/>
      <c r="M17" s="47"/>
      <c r="N17" s="29"/>
      <c r="O17" s="29"/>
    </row>
    <row r="18" spans="1:15" x14ac:dyDescent="0.25">
      <c r="A18" s="11" t="s">
        <v>65</v>
      </c>
      <c r="B18" s="48">
        <v>76.998588483140068</v>
      </c>
      <c r="C18" s="48">
        <v>327.32343440166289</v>
      </c>
      <c r="D18" s="48">
        <v>341.01316414642793</v>
      </c>
      <c r="E18" s="48">
        <v>603.48783561786479</v>
      </c>
      <c r="F18" s="48">
        <v>377.18944712268882</v>
      </c>
      <c r="G18" s="48">
        <v>440.38833790446398</v>
      </c>
      <c r="H18" s="48">
        <v>1023.5395119812569</v>
      </c>
      <c r="I18" s="48"/>
      <c r="J18" s="48"/>
      <c r="K18" s="48"/>
      <c r="L18" s="48"/>
      <c r="M18" s="48"/>
      <c r="N18" s="29"/>
      <c r="O18" s="29"/>
    </row>
    <row r="19" spans="1:15" x14ac:dyDescent="0.25">
      <c r="A19" s="11" t="s">
        <v>66</v>
      </c>
      <c r="B19" s="47">
        <v>120.23396543405531</v>
      </c>
      <c r="C19" s="47">
        <v>215.64871024025484</v>
      </c>
      <c r="D19" s="47">
        <v>524.03198479290666</v>
      </c>
      <c r="E19" s="47">
        <v>939.73129982115393</v>
      </c>
      <c r="F19" s="47">
        <v>234.10098740640578</v>
      </c>
      <c r="G19" s="47">
        <v>269.88381450898584</v>
      </c>
      <c r="H19" s="47">
        <v>1631.373112509669</v>
      </c>
      <c r="I19" s="47"/>
      <c r="J19" s="47"/>
      <c r="K19" s="47"/>
      <c r="L19" s="47"/>
      <c r="M19" s="47"/>
      <c r="N19" s="29"/>
      <c r="O19" s="29"/>
    </row>
    <row r="20" spans="1:15" x14ac:dyDescent="0.25">
      <c r="A20" s="11" t="s">
        <v>67</v>
      </c>
      <c r="B20" s="47">
        <v>49.990109573400005</v>
      </c>
      <c r="C20" s="47">
        <v>255.46073828032996</v>
      </c>
      <c r="D20" s="47">
        <v>207.48627381792789</v>
      </c>
      <c r="E20" s="47">
        <v>373.32644887986373</v>
      </c>
      <c r="F20" s="47">
        <v>1074.7189464928633</v>
      </c>
      <c r="G20" s="47">
        <v>1247.471024486842</v>
      </c>
      <c r="H20" s="47">
        <v>617.75480854015359</v>
      </c>
      <c r="I20" s="47"/>
      <c r="J20" s="47"/>
      <c r="K20" s="47"/>
      <c r="L20" s="47"/>
      <c r="M20" s="47"/>
      <c r="N20" s="29"/>
      <c r="O20" s="29"/>
    </row>
    <row r="21" spans="1:15" x14ac:dyDescent="0.25">
      <c r="A21" s="11" t="s">
        <v>68</v>
      </c>
      <c r="B21" s="47">
        <v>42.052013123915216</v>
      </c>
      <c r="C21" s="47">
        <v>103.00344106881516</v>
      </c>
      <c r="D21" s="47">
        <v>160.66532966218736</v>
      </c>
      <c r="E21" s="47">
        <v>291.7680265862333</v>
      </c>
      <c r="F21" s="47">
        <v>766.93335413412581</v>
      </c>
      <c r="G21" s="47">
        <v>896.36719185515813</v>
      </c>
      <c r="H21" s="47">
        <v>504.26394819942431</v>
      </c>
      <c r="I21" s="47"/>
      <c r="J21" s="47"/>
      <c r="K21" s="47"/>
      <c r="L21" s="47"/>
      <c r="M21" s="47"/>
      <c r="N21" s="29"/>
      <c r="O21" s="29"/>
    </row>
    <row r="22" spans="1:15" ht="15.75" thickBot="1" x14ac:dyDescent="0.3">
      <c r="A22" s="11" t="s">
        <v>69</v>
      </c>
      <c r="B22" s="47">
        <v>21.495378945999995</v>
      </c>
      <c r="C22" s="47">
        <v>61.12066715360001</v>
      </c>
      <c r="D22" s="47">
        <v>97.607479363000053</v>
      </c>
      <c r="E22" s="47">
        <v>177.79436000100981</v>
      </c>
      <c r="F22" s="47">
        <v>1234.5237587241224</v>
      </c>
      <c r="G22" s="47">
        <v>1430.3384822188639</v>
      </c>
      <c r="H22" s="47">
        <v>305.87231592143593</v>
      </c>
      <c r="I22" s="47"/>
      <c r="J22" s="47"/>
      <c r="K22" s="47"/>
      <c r="L22" s="47"/>
      <c r="M22" s="47"/>
      <c r="N22" s="29"/>
      <c r="O22" s="29"/>
    </row>
    <row r="23" spans="1:15" ht="16.5" thickTop="1" thickBot="1" x14ac:dyDescent="0.3">
      <c r="A23" s="13" t="s">
        <v>1</v>
      </c>
      <c r="B23" s="49">
        <f t="shared" ref="B23:H23" si="1">SUM(B16:B22)</f>
        <v>484.9038438035679</v>
      </c>
      <c r="C23" s="49">
        <f t="shared" si="1"/>
        <v>1295.9384512003126</v>
      </c>
      <c r="D23" s="49">
        <f t="shared" si="1"/>
        <v>2107.0000342252833</v>
      </c>
      <c r="E23" s="49">
        <f t="shared" si="1"/>
        <v>3872.4943571172239</v>
      </c>
      <c r="F23" s="49">
        <f t="shared" si="1"/>
        <v>5026.1975642629232</v>
      </c>
      <c r="G23" s="49">
        <f t="shared" si="1"/>
        <v>5834.5292797897382</v>
      </c>
      <c r="H23" s="49">
        <f t="shared" si="1"/>
        <v>6602.2208976950214</v>
      </c>
      <c r="I23" s="49"/>
      <c r="J23" s="49"/>
      <c r="K23" s="49"/>
      <c r="L23" s="49"/>
      <c r="M23" s="49"/>
    </row>
    <row r="24" spans="1:15" ht="15.75" thickTop="1" x14ac:dyDescent="0.25"/>
    <row r="25" spans="1:15" x14ac:dyDescent="0.25">
      <c r="D25" s="16"/>
    </row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7"/>
  <sheetViews>
    <sheetView showGridLines="0" topLeftCell="A148" zoomScaleNormal="100" workbookViewId="0">
      <selection activeCell="F175" sqref="F175"/>
    </sheetView>
  </sheetViews>
  <sheetFormatPr defaultColWidth="9.125" defaultRowHeight="15" x14ac:dyDescent="0.25"/>
  <cols>
    <col min="1" max="1" width="33.375" style="3" customWidth="1"/>
    <col min="2" max="2" width="16.125" style="3" customWidth="1"/>
    <col min="3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66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O1" s="27" t="s">
        <v>46</v>
      </c>
    </row>
    <row r="2" spans="1:15" ht="27.75" customHeight="1" thickBot="1" x14ac:dyDescent="0.3">
      <c r="A2" s="36" t="s">
        <v>59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27"/>
    </row>
    <row r="3" spans="1:15" ht="16.5" thickTop="1" thickBot="1" x14ac:dyDescent="0.3">
      <c r="A3" s="4" t="s">
        <v>16</v>
      </c>
      <c r="B3" s="35" t="s">
        <v>2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27"/>
    </row>
    <row r="4" spans="1:15" ht="15.75" thickTop="1" x14ac:dyDescent="0.25">
      <c r="A4" s="67" t="s">
        <v>17</v>
      </c>
      <c r="B4" s="37" t="s">
        <v>60</v>
      </c>
      <c r="C4" s="44">
        <v>119</v>
      </c>
      <c r="D4" s="44">
        <v>225</v>
      </c>
      <c r="E4" s="44">
        <v>330</v>
      </c>
      <c r="F4" s="44">
        <v>488</v>
      </c>
      <c r="G4" s="44">
        <v>561</v>
      </c>
      <c r="H4" s="44">
        <v>638</v>
      </c>
      <c r="I4" s="44">
        <v>718</v>
      </c>
      <c r="J4" s="44"/>
      <c r="K4" s="44"/>
      <c r="L4" s="44"/>
      <c r="M4" s="44"/>
      <c r="N4" s="44"/>
      <c r="O4" s="27"/>
    </row>
    <row r="5" spans="1:15" ht="15.75" thickBot="1" x14ac:dyDescent="0.3">
      <c r="A5" s="68"/>
      <c r="B5" s="37" t="s">
        <v>61</v>
      </c>
      <c r="C5" s="44">
        <v>364</v>
      </c>
      <c r="D5" s="44">
        <v>793</v>
      </c>
      <c r="E5" s="44">
        <v>1146</v>
      </c>
      <c r="F5" s="44">
        <v>1705</v>
      </c>
      <c r="G5" s="44">
        <v>1989</v>
      </c>
      <c r="H5" s="44">
        <v>2246</v>
      </c>
      <c r="I5" s="44">
        <v>2454</v>
      </c>
      <c r="J5" s="44"/>
      <c r="K5" s="44"/>
      <c r="L5" s="44"/>
      <c r="M5" s="44"/>
      <c r="N5" s="44"/>
      <c r="O5" s="27"/>
    </row>
    <row r="6" spans="1:15" ht="16.5" thickTop="1" thickBot="1" x14ac:dyDescent="0.3">
      <c r="A6" s="69"/>
      <c r="B6" s="35" t="s">
        <v>1</v>
      </c>
      <c r="C6" s="46">
        <f t="shared" ref="C6:I6" si="0">SUM(C4:C5)</f>
        <v>483</v>
      </c>
      <c r="D6" s="46">
        <f t="shared" si="0"/>
        <v>1018</v>
      </c>
      <c r="E6" s="46">
        <f t="shared" si="0"/>
        <v>1476</v>
      </c>
      <c r="F6" s="46">
        <f t="shared" si="0"/>
        <v>2193</v>
      </c>
      <c r="G6" s="46">
        <f t="shared" si="0"/>
        <v>2550</v>
      </c>
      <c r="H6" s="46">
        <f t="shared" si="0"/>
        <v>2884</v>
      </c>
      <c r="I6" s="46">
        <f t="shared" si="0"/>
        <v>3172</v>
      </c>
      <c r="J6" s="46"/>
      <c r="K6" s="46"/>
      <c r="L6" s="46"/>
      <c r="M6" s="46"/>
      <c r="N6" s="46"/>
      <c r="O6" s="27"/>
    </row>
    <row r="7" spans="1:15" ht="15.75" thickTop="1" x14ac:dyDescent="0.25">
      <c r="A7" s="67" t="s">
        <v>18</v>
      </c>
      <c r="B7" s="38" t="s">
        <v>60</v>
      </c>
      <c r="C7" s="55">
        <v>91</v>
      </c>
      <c r="D7" s="55">
        <v>190</v>
      </c>
      <c r="E7" s="55">
        <v>281</v>
      </c>
      <c r="F7" s="55">
        <v>435</v>
      </c>
      <c r="G7" s="55">
        <v>485</v>
      </c>
      <c r="H7" s="55">
        <v>502</v>
      </c>
      <c r="I7" s="55">
        <v>521</v>
      </c>
      <c r="J7" s="55"/>
      <c r="K7" s="55"/>
      <c r="L7" s="55"/>
      <c r="M7" s="55"/>
      <c r="N7" s="55"/>
      <c r="O7" s="27"/>
    </row>
    <row r="8" spans="1:15" ht="15.75" thickBot="1" x14ac:dyDescent="0.3">
      <c r="A8" s="68"/>
      <c r="B8" s="37" t="s">
        <v>61</v>
      </c>
      <c r="C8" s="44">
        <v>304</v>
      </c>
      <c r="D8" s="44">
        <v>694</v>
      </c>
      <c r="E8" s="44">
        <v>976</v>
      </c>
      <c r="F8" s="44">
        <v>1631</v>
      </c>
      <c r="G8" s="44">
        <v>1812</v>
      </c>
      <c r="H8" s="44">
        <v>1895</v>
      </c>
      <c r="I8" s="44">
        <v>1952</v>
      </c>
      <c r="J8" s="44"/>
      <c r="K8" s="44"/>
      <c r="L8" s="44"/>
      <c r="M8" s="44"/>
      <c r="N8" s="44"/>
      <c r="O8" s="27"/>
    </row>
    <row r="9" spans="1:15" ht="16.5" thickTop="1" thickBot="1" x14ac:dyDescent="0.3">
      <c r="A9" s="69"/>
      <c r="B9" s="35" t="s">
        <v>1</v>
      </c>
      <c r="C9" s="46">
        <f t="shared" ref="C9:I9" si="1">SUM(C7:C8)</f>
        <v>395</v>
      </c>
      <c r="D9" s="46">
        <f t="shared" si="1"/>
        <v>884</v>
      </c>
      <c r="E9" s="46">
        <f t="shared" si="1"/>
        <v>1257</v>
      </c>
      <c r="F9" s="46">
        <f t="shared" si="1"/>
        <v>2066</v>
      </c>
      <c r="G9" s="46">
        <f t="shared" si="1"/>
        <v>2297</v>
      </c>
      <c r="H9" s="46">
        <f t="shared" si="1"/>
        <v>2397</v>
      </c>
      <c r="I9" s="46">
        <f t="shared" si="1"/>
        <v>2473</v>
      </c>
      <c r="J9" s="46"/>
      <c r="K9" s="46"/>
      <c r="L9" s="46"/>
      <c r="M9" s="46"/>
      <c r="N9" s="46"/>
      <c r="O9" s="27"/>
    </row>
    <row r="10" spans="1:15" ht="15.75" thickTop="1" x14ac:dyDescent="0.25">
      <c r="A10" s="67" t="s">
        <v>19</v>
      </c>
      <c r="B10" s="38" t="s">
        <v>60</v>
      </c>
      <c r="C10" s="55">
        <v>24</v>
      </c>
      <c r="D10" s="55">
        <v>43</v>
      </c>
      <c r="E10" s="55">
        <v>72</v>
      </c>
      <c r="F10" s="55">
        <v>113</v>
      </c>
      <c r="G10" s="55">
        <v>129</v>
      </c>
      <c r="H10" s="55">
        <v>134</v>
      </c>
      <c r="I10" s="55">
        <v>143</v>
      </c>
      <c r="J10" s="55"/>
      <c r="K10" s="55"/>
      <c r="L10" s="55"/>
      <c r="M10" s="55"/>
      <c r="N10" s="55"/>
      <c r="O10" s="27"/>
    </row>
    <row r="11" spans="1:15" ht="15.75" thickBot="1" x14ac:dyDescent="0.3">
      <c r="A11" s="68"/>
      <c r="B11" s="37" t="s">
        <v>61</v>
      </c>
      <c r="C11" s="44">
        <v>98</v>
      </c>
      <c r="D11" s="44">
        <v>228</v>
      </c>
      <c r="E11" s="44">
        <v>344</v>
      </c>
      <c r="F11" s="44">
        <v>499</v>
      </c>
      <c r="G11" s="44">
        <v>558</v>
      </c>
      <c r="H11" s="44">
        <v>575</v>
      </c>
      <c r="I11" s="44">
        <v>601</v>
      </c>
      <c r="J11" s="44"/>
      <c r="K11" s="44"/>
      <c r="L11" s="44"/>
      <c r="M11" s="44"/>
      <c r="N11" s="44"/>
      <c r="O11" s="27"/>
    </row>
    <row r="12" spans="1:15" ht="16.5" thickTop="1" thickBot="1" x14ac:dyDescent="0.3">
      <c r="A12" s="69"/>
      <c r="B12" s="35" t="s">
        <v>1</v>
      </c>
      <c r="C12" s="46">
        <f t="shared" ref="C12:I12" si="2">SUM(C10:C11)</f>
        <v>122</v>
      </c>
      <c r="D12" s="46">
        <f t="shared" si="2"/>
        <v>271</v>
      </c>
      <c r="E12" s="46">
        <f t="shared" si="2"/>
        <v>416</v>
      </c>
      <c r="F12" s="46">
        <f t="shared" si="2"/>
        <v>612</v>
      </c>
      <c r="G12" s="46">
        <f t="shared" si="2"/>
        <v>687</v>
      </c>
      <c r="H12" s="46">
        <f t="shared" si="2"/>
        <v>709</v>
      </c>
      <c r="I12" s="46">
        <f t="shared" si="2"/>
        <v>744</v>
      </c>
      <c r="J12" s="46"/>
      <c r="K12" s="46"/>
      <c r="L12" s="46"/>
      <c r="M12" s="46"/>
      <c r="N12" s="46"/>
      <c r="O12" s="27"/>
    </row>
    <row r="13" spans="1:15" ht="15.75" thickTop="1" x14ac:dyDescent="0.25">
      <c r="A13" s="67" t="s">
        <v>20</v>
      </c>
      <c r="B13" s="38" t="s">
        <v>60</v>
      </c>
      <c r="C13" s="55">
        <v>48</v>
      </c>
      <c r="D13" s="55">
        <v>102</v>
      </c>
      <c r="E13" s="55">
        <v>146</v>
      </c>
      <c r="F13" s="55">
        <v>233</v>
      </c>
      <c r="G13" s="55">
        <v>272</v>
      </c>
      <c r="H13" s="55">
        <v>283</v>
      </c>
      <c r="I13" s="55">
        <v>292</v>
      </c>
      <c r="J13" s="55"/>
      <c r="K13" s="55"/>
      <c r="L13" s="55"/>
      <c r="M13" s="55"/>
      <c r="N13" s="55"/>
      <c r="O13" s="27"/>
    </row>
    <row r="14" spans="1:15" ht="15.75" thickBot="1" x14ac:dyDescent="0.3">
      <c r="A14" s="68"/>
      <c r="B14" s="37" t="s">
        <v>61</v>
      </c>
      <c r="C14" s="44">
        <v>182</v>
      </c>
      <c r="D14" s="44">
        <v>391</v>
      </c>
      <c r="E14" s="44">
        <v>553</v>
      </c>
      <c r="F14" s="44">
        <v>861</v>
      </c>
      <c r="G14" s="44">
        <v>999</v>
      </c>
      <c r="H14" s="44">
        <v>1060</v>
      </c>
      <c r="I14" s="44">
        <v>1101</v>
      </c>
      <c r="J14" s="44"/>
      <c r="K14" s="44"/>
      <c r="L14" s="44"/>
      <c r="M14" s="44"/>
      <c r="N14" s="44"/>
      <c r="O14" s="27"/>
    </row>
    <row r="15" spans="1:15" ht="16.5" thickTop="1" thickBot="1" x14ac:dyDescent="0.3">
      <c r="A15" s="69"/>
      <c r="B15" s="35" t="s">
        <v>1</v>
      </c>
      <c r="C15" s="46">
        <f t="shared" ref="C15:I15" si="3">SUM(C13:C14)</f>
        <v>230</v>
      </c>
      <c r="D15" s="46">
        <f t="shared" si="3"/>
        <v>493</v>
      </c>
      <c r="E15" s="46">
        <f t="shared" si="3"/>
        <v>699</v>
      </c>
      <c r="F15" s="46">
        <f t="shared" si="3"/>
        <v>1094</v>
      </c>
      <c r="G15" s="46">
        <f t="shared" si="3"/>
        <v>1271</v>
      </c>
      <c r="H15" s="46">
        <f t="shared" si="3"/>
        <v>1343</v>
      </c>
      <c r="I15" s="46">
        <f t="shared" si="3"/>
        <v>1393</v>
      </c>
      <c r="J15" s="46"/>
      <c r="K15" s="46"/>
      <c r="L15" s="46"/>
      <c r="M15" s="46"/>
      <c r="N15" s="46"/>
      <c r="O15" s="27"/>
    </row>
    <row r="16" spans="1:15" ht="15.75" thickTop="1" x14ac:dyDescent="0.25">
      <c r="A16" s="67" t="s">
        <v>21</v>
      </c>
      <c r="B16" s="38" t="s">
        <v>60</v>
      </c>
      <c r="C16" s="55">
        <v>102</v>
      </c>
      <c r="D16" s="55">
        <v>198</v>
      </c>
      <c r="E16" s="55">
        <v>264</v>
      </c>
      <c r="F16" s="55">
        <v>391</v>
      </c>
      <c r="G16" s="55">
        <v>436</v>
      </c>
      <c r="H16" s="55">
        <v>462</v>
      </c>
      <c r="I16" s="55">
        <v>480</v>
      </c>
      <c r="J16" s="55"/>
      <c r="K16" s="55"/>
      <c r="L16" s="55"/>
      <c r="M16" s="55"/>
      <c r="N16" s="55"/>
      <c r="O16" s="27"/>
    </row>
    <row r="17" spans="1:15" ht="15" customHeight="1" thickBot="1" x14ac:dyDescent="0.3">
      <c r="A17" s="68"/>
      <c r="B17" s="37" t="s">
        <v>61</v>
      </c>
      <c r="C17" s="44">
        <v>293</v>
      </c>
      <c r="D17" s="44">
        <v>620</v>
      </c>
      <c r="E17" s="44">
        <v>871</v>
      </c>
      <c r="F17" s="44">
        <v>1358</v>
      </c>
      <c r="G17" s="44">
        <v>1558</v>
      </c>
      <c r="H17" s="44">
        <v>1649</v>
      </c>
      <c r="I17" s="44">
        <v>1731</v>
      </c>
      <c r="J17" s="44"/>
      <c r="K17" s="44"/>
      <c r="L17" s="44"/>
      <c r="M17" s="44"/>
      <c r="N17" s="44"/>
      <c r="O17" s="27"/>
    </row>
    <row r="18" spans="1:15" ht="16.5" thickTop="1" thickBot="1" x14ac:dyDescent="0.3">
      <c r="A18" s="69"/>
      <c r="B18" s="35" t="s">
        <v>1</v>
      </c>
      <c r="C18" s="46">
        <f t="shared" ref="C18:I18" si="4">SUM(C16:C17)</f>
        <v>395</v>
      </c>
      <c r="D18" s="46">
        <f t="shared" si="4"/>
        <v>818</v>
      </c>
      <c r="E18" s="46">
        <f t="shared" si="4"/>
        <v>1135</v>
      </c>
      <c r="F18" s="46">
        <f t="shared" si="4"/>
        <v>1749</v>
      </c>
      <c r="G18" s="46">
        <f t="shared" si="4"/>
        <v>1994</v>
      </c>
      <c r="H18" s="46">
        <f t="shared" si="4"/>
        <v>2111</v>
      </c>
      <c r="I18" s="46">
        <f>SUM(I16:I17)</f>
        <v>2211</v>
      </c>
      <c r="J18" s="46"/>
      <c r="K18" s="46"/>
      <c r="L18" s="46"/>
      <c r="M18" s="46"/>
      <c r="N18" s="46"/>
      <c r="O18" s="27"/>
    </row>
    <row r="19" spans="1:15" ht="15.75" thickTop="1" x14ac:dyDescent="0.25">
      <c r="A19" s="67" t="s">
        <v>22</v>
      </c>
      <c r="B19" s="38" t="s">
        <v>60</v>
      </c>
      <c r="C19" s="55">
        <v>116</v>
      </c>
      <c r="D19" s="55">
        <v>248</v>
      </c>
      <c r="E19" s="55">
        <v>369</v>
      </c>
      <c r="F19" s="55">
        <v>535</v>
      </c>
      <c r="G19" s="55">
        <v>622</v>
      </c>
      <c r="H19" s="55">
        <v>657</v>
      </c>
      <c r="I19" s="55">
        <v>683</v>
      </c>
      <c r="J19" s="55"/>
      <c r="K19" s="55"/>
      <c r="L19" s="55"/>
      <c r="M19" s="55"/>
      <c r="N19" s="55"/>
      <c r="O19" s="27"/>
    </row>
    <row r="20" spans="1:15" ht="15.75" thickBot="1" x14ac:dyDescent="0.3">
      <c r="A20" s="68"/>
      <c r="B20" s="37" t="s">
        <v>61</v>
      </c>
      <c r="C20" s="44">
        <v>433</v>
      </c>
      <c r="D20" s="44">
        <v>911</v>
      </c>
      <c r="E20" s="44">
        <v>1276</v>
      </c>
      <c r="F20" s="44">
        <v>1909</v>
      </c>
      <c r="G20" s="44">
        <v>2198</v>
      </c>
      <c r="H20" s="44">
        <v>2304</v>
      </c>
      <c r="I20" s="44">
        <v>2384</v>
      </c>
      <c r="J20" s="44"/>
      <c r="K20" s="44"/>
      <c r="L20" s="44"/>
      <c r="M20" s="44"/>
      <c r="N20" s="44"/>
      <c r="O20" s="27"/>
    </row>
    <row r="21" spans="1:15" ht="16.5" thickTop="1" thickBot="1" x14ac:dyDescent="0.3">
      <c r="A21" s="69"/>
      <c r="B21" s="35" t="s">
        <v>1</v>
      </c>
      <c r="C21" s="46">
        <f t="shared" ref="C21:I21" si="5">SUM(C19:C20)</f>
        <v>549</v>
      </c>
      <c r="D21" s="46">
        <f t="shared" si="5"/>
        <v>1159</v>
      </c>
      <c r="E21" s="46">
        <f t="shared" si="5"/>
        <v>1645</v>
      </c>
      <c r="F21" s="46">
        <f t="shared" si="5"/>
        <v>2444</v>
      </c>
      <c r="G21" s="46">
        <f t="shared" si="5"/>
        <v>2820</v>
      </c>
      <c r="H21" s="46">
        <f t="shared" si="5"/>
        <v>2961</v>
      </c>
      <c r="I21" s="46">
        <f t="shared" si="5"/>
        <v>3067</v>
      </c>
      <c r="J21" s="46"/>
      <c r="K21" s="46"/>
      <c r="L21" s="46"/>
      <c r="M21" s="46"/>
      <c r="N21" s="46"/>
      <c r="O21" s="27"/>
    </row>
    <row r="22" spans="1:15" ht="15.75" thickTop="1" x14ac:dyDescent="0.25">
      <c r="A22" s="67" t="s">
        <v>23</v>
      </c>
      <c r="B22" s="38" t="s">
        <v>60</v>
      </c>
      <c r="C22" s="55">
        <v>34</v>
      </c>
      <c r="D22" s="55">
        <v>74</v>
      </c>
      <c r="E22" s="55">
        <v>112</v>
      </c>
      <c r="F22" s="55">
        <v>144</v>
      </c>
      <c r="G22" s="55">
        <v>169</v>
      </c>
      <c r="H22" s="55">
        <v>177</v>
      </c>
      <c r="I22" s="55">
        <v>178</v>
      </c>
      <c r="J22" s="55"/>
      <c r="K22" s="55"/>
      <c r="L22" s="55"/>
      <c r="M22" s="55"/>
      <c r="N22" s="55"/>
      <c r="O22" s="27"/>
    </row>
    <row r="23" spans="1:15" ht="15.75" thickBot="1" x14ac:dyDescent="0.3">
      <c r="A23" s="68"/>
      <c r="B23" s="37" t="s">
        <v>61</v>
      </c>
      <c r="C23" s="44">
        <v>156</v>
      </c>
      <c r="D23" s="44">
        <v>322</v>
      </c>
      <c r="E23" s="44">
        <v>454</v>
      </c>
      <c r="F23" s="44">
        <v>602</v>
      </c>
      <c r="G23" s="44">
        <v>681</v>
      </c>
      <c r="H23" s="44">
        <v>716</v>
      </c>
      <c r="I23" s="44">
        <v>745</v>
      </c>
      <c r="J23" s="44"/>
      <c r="K23" s="44"/>
      <c r="L23" s="44"/>
      <c r="M23" s="44"/>
      <c r="N23" s="44"/>
      <c r="O23" s="27"/>
    </row>
    <row r="24" spans="1:15" ht="16.5" thickTop="1" thickBot="1" x14ac:dyDescent="0.3">
      <c r="A24" s="69"/>
      <c r="B24" s="35" t="s">
        <v>1</v>
      </c>
      <c r="C24" s="46">
        <f t="shared" ref="C24:I24" si="6">SUM(C22:C23)</f>
        <v>190</v>
      </c>
      <c r="D24" s="46">
        <f t="shared" si="6"/>
        <v>396</v>
      </c>
      <c r="E24" s="46">
        <f t="shared" si="6"/>
        <v>566</v>
      </c>
      <c r="F24" s="46">
        <f t="shared" si="6"/>
        <v>746</v>
      </c>
      <c r="G24" s="46">
        <f t="shared" si="6"/>
        <v>850</v>
      </c>
      <c r="H24" s="46">
        <f t="shared" si="6"/>
        <v>893</v>
      </c>
      <c r="I24" s="46">
        <f t="shared" si="6"/>
        <v>923</v>
      </c>
      <c r="J24" s="46"/>
      <c r="K24" s="46"/>
      <c r="L24" s="46"/>
      <c r="M24" s="46"/>
      <c r="N24" s="46"/>
      <c r="O24" s="27"/>
    </row>
    <row r="25" spans="1:15" ht="15.75" thickTop="1" x14ac:dyDescent="0.25">
      <c r="A25" s="67" t="s">
        <v>24</v>
      </c>
      <c r="B25" s="38" t="s">
        <v>60</v>
      </c>
      <c r="C25" s="55">
        <v>51</v>
      </c>
      <c r="D25" s="55">
        <v>96</v>
      </c>
      <c r="E25" s="55">
        <v>144</v>
      </c>
      <c r="F25" s="55">
        <v>190</v>
      </c>
      <c r="G25" s="55">
        <v>209</v>
      </c>
      <c r="H25" s="55">
        <v>219</v>
      </c>
      <c r="I25" s="55">
        <v>226</v>
      </c>
      <c r="J25" s="55"/>
      <c r="K25" s="55"/>
      <c r="L25" s="55"/>
      <c r="M25" s="55"/>
      <c r="N25" s="55"/>
      <c r="O25" s="27"/>
    </row>
    <row r="26" spans="1:15" ht="15.75" thickBot="1" x14ac:dyDescent="0.3">
      <c r="A26" s="68"/>
      <c r="B26" s="37" t="s">
        <v>61</v>
      </c>
      <c r="C26" s="44">
        <v>157</v>
      </c>
      <c r="D26" s="44">
        <v>336</v>
      </c>
      <c r="E26" s="44">
        <v>499</v>
      </c>
      <c r="F26" s="44">
        <v>737</v>
      </c>
      <c r="G26" s="44">
        <v>838</v>
      </c>
      <c r="H26" s="44">
        <v>872</v>
      </c>
      <c r="I26" s="44">
        <v>900</v>
      </c>
      <c r="J26" s="44"/>
      <c r="K26" s="44"/>
      <c r="L26" s="44"/>
      <c r="M26" s="44"/>
      <c r="N26" s="44"/>
      <c r="O26" s="27"/>
    </row>
    <row r="27" spans="1:15" ht="16.5" thickTop="1" thickBot="1" x14ac:dyDescent="0.3">
      <c r="A27" s="69"/>
      <c r="B27" s="35" t="s">
        <v>1</v>
      </c>
      <c r="C27" s="46">
        <f t="shared" ref="C27:I27" si="7">SUM(C25:C26)</f>
        <v>208</v>
      </c>
      <c r="D27" s="46">
        <f t="shared" si="7"/>
        <v>432</v>
      </c>
      <c r="E27" s="46">
        <f t="shared" si="7"/>
        <v>643</v>
      </c>
      <c r="F27" s="46">
        <f t="shared" si="7"/>
        <v>927</v>
      </c>
      <c r="G27" s="46">
        <f t="shared" si="7"/>
        <v>1047</v>
      </c>
      <c r="H27" s="46">
        <f t="shared" si="7"/>
        <v>1091</v>
      </c>
      <c r="I27" s="46">
        <f t="shared" si="7"/>
        <v>1126</v>
      </c>
      <c r="J27" s="46"/>
      <c r="K27" s="46"/>
      <c r="L27" s="46"/>
      <c r="M27" s="46"/>
      <c r="N27" s="46"/>
      <c r="O27" s="27"/>
    </row>
    <row r="28" spans="1:15" ht="15.75" thickTop="1" x14ac:dyDescent="0.25">
      <c r="A28" s="67" t="s">
        <v>25</v>
      </c>
      <c r="B28" s="38" t="s">
        <v>60</v>
      </c>
      <c r="C28" s="55">
        <v>29</v>
      </c>
      <c r="D28" s="55">
        <v>61</v>
      </c>
      <c r="E28" s="55">
        <v>102</v>
      </c>
      <c r="F28" s="55">
        <v>159</v>
      </c>
      <c r="G28" s="55">
        <v>177</v>
      </c>
      <c r="H28" s="55">
        <v>187</v>
      </c>
      <c r="I28" s="55">
        <v>192</v>
      </c>
      <c r="J28" s="55"/>
      <c r="K28" s="55"/>
      <c r="L28" s="55"/>
      <c r="M28" s="55"/>
      <c r="N28" s="55"/>
      <c r="O28" s="27"/>
    </row>
    <row r="29" spans="1:15" ht="15.75" thickBot="1" x14ac:dyDescent="0.3">
      <c r="A29" s="68"/>
      <c r="B29" s="37" t="s">
        <v>61</v>
      </c>
      <c r="C29" s="44">
        <v>136</v>
      </c>
      <c r="D29" s="44">
        <v>300</v>
      </c>
      <c r="E29" s="44">
        <v>398</v>
      </c>
      <c r="F29" s="44">
        <v>571</v>
      </c>
      <c r="G29" s="44">
        <v>648</v>
      </c>
      <c r="H29" s="44">
        <v>679</v>
      </c>
      <c r="I29" s="44">
        <v>699</v>
      </c>
      <c r="J29" s="44"/>
      <c r="K29" s="44"/>
      <c r="L29" s="44"/>
      <c r="M29" s="44"/>
      <c r="N29" s="44"/>
      <c r="O29" s="27"/>
    </row>
    <row r="30" spans="1:15" ht="16.5" thickTop="1" thickBot="1" x14ac:dyDescent="0.3">
      <c r="A30" s="69"/>
      <c r="B30" s="35" t="s">
        <v>1</v>
      </c>
      <c r="C30" s="46">
        <f t="shared" ref="C30:I30" si="8">SUM(C28:C29)</f>
        <v>165</v>
      </c>
      <c r="D30" s="46">
        <f t="shared" si="8"/>
        <v>361</v>
      </c>
      <c r="E30" s="46">
        <f t="shared" si="8"/>
        <v>500</v>
      </c>
      <c r="F30" s="46">
        <f t="shared" si="8"/>
        <v>730</v>
      </c>
      <c r="G30" s="46">
        <f t="shared" si="8"/>
        <v>825</v>
      </c>
      <c r="H30" s="46">
        <f t="shared" si="8"/>
        <v>866</v>
      </c>
      <c r="I30" s="46">
        <f t="shared" si="8"/>
        <v>891</v>
      </c>
      <c r="J30" s="46"/>
      <c r="K30" s="46"/>
      <c r="L30" s="46"/>
      <c r="M30" s="46"/>
      <c r="N30" s="46"/>
      <c r="O30" s="27"/>
    </row>
    <row r="31" spans="1:15" ht="15.75" thickTop="1" x14ac:dyDescent="0.25">
      <c r="A31" s="67" t="s">
        <v>26</v>
      </c>
      <c r="B31" s="38" t="s">
        <v>60</v>
      </c>
      <c r="C31" s="55">
        <v>67</v>
      </c>
      <c r="D31" s="55">
        <v>130</v>
      </c>
      <c r="E31" s="55">
        <v>179</v>
      </c>
      <c r="F31" s="55">
        <v>238</v>
      </c>
      <c r="G31" s="55">
        <v>269</v>
      </c>
      <c r="H31" s="55">
        <v>279</v>
      </c>
      <c r="I31" s="55">
        <v>284</v>
      </c>
      <c r="J31" s="55"/>
      <c r="K31" s="55"/>
      <c r="L31" s="55"/>
      <c r="M31" s="55"/>
      <c r="N31" s="55"/>
      <c r="O31" s="27"/>
    </row>
    <row r="32" spans="1:15" ht="15.75" thickBot="1" x14ac:dyDescent="0.3">
      <c r="A32" s="68"/>
      <c r="B32" s="37" t="s">
        <v>61</v>
      </c>
      <c r="C32" s="44">
        <v>183</v>
      </c>
      <c r="D32" s="44">
        <v>392</v>
      </c>
      <c r="E32" s="44">
        <v>562</v>
      </c>
      <c r="F32" s="44">
        <v>776</v>
      </c>
      <c r="G32" s="44">
        <v>874</v>
      </c>
      <c r="H32" s="44">
        <v>920</v>
      </c>
      <c r="I32" s="44">
        <v>955</v>
      </c>
      <c r="J32" s="44"/>
      <c r="K32" s="44"/>
      <c r="L32" s="44"/>
      <c r="M32" s="44"/>
      <c r="N32" s="44"/>
      <c r="O32" s="27"/>
    </row>
    <row r="33" spans="1:15" ht="16.5" thickTop="1" thickBot="1" x14ac:dyDescent="0.3">
      <c r="A33" s="68"/>
      <c r="B33" s="39" t="s">
        <v>1</v>
      </c>
      <c r="C33" s="46">
        <f t="shared" ref="C33:I33" si="9">SUM(C31:C32)</f>
        <v>250</v>
      </c>
      <c r="D33" s="46">
        <f t="shared" si="9"/>
        <v>522</v>
      </c>
      <c r="E33" s="46">
        <f t="shared" si="9"/>
        <v>741</v>
      </c>
      <c r="F33" s="46">
        <f t="shared" si="9"/>
        <v>1014</v>
      </c>
      <c r="G33" s="46">
        <f t="shared" si="9"/>
        <v>1143</v>
      </c>
      <c r="H33" s="46">
        <f t="shared" si="9"/>
        <v>1199</v>
      </c>
      <c r="I33" s="46">
        <f t="shared" si="9"/>
        <v>1239</v>
      </c>
      <c r="J33" s="46"/>
      <c r="K33" s="46"/>
      <c r="L33" s="46"/>
      <c r="M33" s="46"/>
      <c r="N33" s="46"/>
      <c r="O33" s="27"/>
    </row>
    <row r="34" spans="1:15" ht="16.5" thickTop="1" thickBot="1" x14ac:dyDescent="0.3">
      <c r="A34" s="4" t="s">
        <v>1</v>
      </c>
      <c r="B34" s="4"/>
      <c r="C34" s="46">
        <f t="shared" ref="C34:I34" si="10">SUM(C6,C9,C12,C15,C18,C21,C24,C27,C30,C33)</f>
        <v>2987</v>
      </c>
      <c r="D34" s="46">
        <f t="shared" si="10"/>
        <v>6354</v>
      </c>
      <c r="E34" s="46">
        <f t="shared" si="10"/>
        <v>9078</v>
      </c>
      <c r="F34" s="46">
        <f t="shared" si="10"/>
        <v>13575</v>
      </c>
      <c r="G34" s="46">
        <f t="shared" si="10"/>
        <v>15484</v>
      </c>
      <c r="H34" s="46">
        <f t="shared" si="10"/>
        <v>16454</v>
      </c>
      <c r="I34" s="46">
        <f t="shared" si="10"/>
        <v>17239</v>
      </c>
      <c r="J34" s="46"/>
      <c r="K34" s="46"/>
      <c r="L34" s="46"/>
      <c r="M34" s="46"/>
      <c r="N34" s="46"/>
      <c r="O34" s="27"/>
    </row>
    <row r="35" spans="1:15" ht="15.75" thickTop="1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7"/>
    </row>
    <row r="36" spans="1:15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7"/>
    </row>
    <row r="37" spans="1:15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7"/>
    </row>
    <row r="38" spans="1:15" ht="30.75" customHeight="1" thickBot="1" x14ac:dyDescent="0.3">
      <c r="A38" s="36" t="s">
        <v>62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7"/>
    </row>
    <row r="39" spans="1:15" ht="16.5" thickTop="1" thickBot="1" x14ac:dyDescent="0.3">
      <c r="A39" s="61" t="s">
        <v>16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  <c r="L39" s="4" t="s">
        <v>13</v>
      </c>
      <c r="M39" s="4" t="s">
        <v>14</v>
      </c>
      <c r="N39" s="4" t="s">
        <v>15</v>
      </c>
      <c r="O39" s="27"/>
    </row>
    <row r="40" spans="1:15" ht="15.75" thickTop="1" x14ac:dyDescent="0.25">
      <c r="A40" s="70" t="s">
        <v>17</v>
      </c>
      <c r="B40" s="15" t="s">
        <v>28</v>
      </c>
      <c r="C40" s="50">
        <v>186</v>
      </c>
      <c r="D40" s="50">
        <v>374</v>
      </c>
      <c r="E40" s="50">
        <v>501</v>
      </c>
      <c r="F40" s="50">
        <v>717</v>
      </c>
      <c r="G40" s="50">
        <v>836</v>
      </c>
      <c r="H40" s="50">
        <v>961</v>
      </c>
      <c r="I40" s="50">
        <v>1064</v>
      </c>
      <c r="J40" s="50"/>
      <c r="K40" s="50"/>
      <c r="L40" s="50"/>
      <c r="M40" s="50"/>
      <c r="N40" s="50"/>
      <c r="O40" s="27"/>
    </row>
    <row r="41" spans="1:15" x14ac:dyDescent="0.25">
      <c r="A41" s="68"/>
      <c r="B41" s="15" t="s">
        <v>29</v>
      </c>
      <c r="C41" s="50">
        <v>215</v>
      </c>
      <c r="D41" s="50">
        <v>476</v>
      </c>
      <c r="E41" s="50">
        <v>693</v>
      </c>
      <c r="F41" s="50">
        <v>1028</v>
      </c>
      <c r="G41" s="50">
        <v>1189</v>
      </c>
      <c r="H41" s="50">
        <v>1339</v>
      </c>
      <c r="I41" s="50">
        <v>1470</v>
      </c>
      <c r="J41" s="50"/>
      <c r="K41" s="50"/>
      <c r="L41" s="50"/>
      <c r="M41" s="50"/>
      <c r="N41" s="50"/>
      <c r="O41" s="27"/>
    </row>
    <row r="42" spans="1:15" ht="15.75" thickBot="1" x14ac:dyDescent="0.3">
      <c r="A42" s="68"/>
      <c r="B42" s="15" t="s">
        <v>30</v>
      </c>
      <c r="C42" s="50">
        <v>82</v>
      </c>
      <c r="D42" s="50">
        <v>168</v>
      </c>
      <c r="E42" s="50">
        <v>282</v>
      </c>
      <c r="F42" s="50">
        <v>448</v>
      </c>
      <c r="G42" s="50">
        <v>525</v>
      </c>
      <c r="H42" s="50">
        <v>584</v>
      </c>
      <c r="I42" s="50">
        <v>638</v>
      </c>
      <c r="J42" s="50"/>
      <c r="K42" s="50"/>
      <c r="L42" s="50"/>
      <c r="M42" s="50"/>
      <c r="N42" s="50"/>
      <c r="O42" s="27"/>
    </row>
    <row r="43" spans="1:15" ht="16.5" thickTop="1" thickBot="1" x14ac:dyDescent="0.3">
      <c r="A43" s="71"/>
      <c r="B43" s="41" t="s">
        <v>1</v>
      </c>
      <c r="C43" s="56">
        <f t="shared" ref="C43:I43" si="11">SUM(C40:C42)</f>
        <v>483</v>
      </c>
      <c r="D43" s="56">
        <f t="shared" si="11"/>
        <v>1018</v>
      </c>
      <c r="E43" s="56">
        <f t="shared" si="11"/>
        <v>1476</v>
      </c>
      <c r="F43" s="56">
        <f t="shared" si="11"/>
        <v>2193</v>
      </c>
      <c r="G43" s="56">
        <f t="shared" si="11"/>
        <v>2550</v>
      </c>
      <c r="H43" s="56">
        <f t="shared" si="11"/>
        <v>2884</v>
      </c>
      <c r="I43" s="56">
        <f t="shared" si="11"/>
        <v>3172</v>
      </c>
      <c r="J43" s="56"/>
      <c r="K43" s="56"/>
      <c r="L43" s="56"/>
      <c r="M43" s="56"/>
      <c r="N43" s="56"/>
      <c r="O43" s="27"/>
    </row>
    <row r="44" spans="1:15" ht="15.75" thickTop="1" x14ac:dyDescent="0.25">
      <c r="A44" s="70" t="s">
        <v>18</v>
      </c>
      <c r="B44" s="15" t="s">
        <v>28</v>
      </c>
      <c r="C44" s="50">
        <v>132</v>
      </c>
      <c r="D44" s="50">
        <v>320</v>
      </c>
      <c r="E44" s="50">
        <v>449</v>
      </c>
      <c r="F44" s="50">
        <v>684</v>
      </c>
      <c r="G44" s="50">
        <v>769</v>
      </c>
      <c r="H44" s="50">
        <v>805</v>
      </c>
      <c r="I44" s="50">
        <v>834</v>
      </c>
      <c r="J44" s="50"/>
      <c r="K44" s="50"/>
      <c r="L44" s="50"/>
      <c r="M44" s="50"/>
      <c r="N44" s="50"/>
      <c r="O44" s="27"/>
    </row>
    <row r="45" spans="1:15" x14ac:dyDescent="0.25">
      <c r="A45" s="68"/>
      <c r="B45" s="15" t="s">
        <v>29</v>
      </c>
      <c r="C45" s="50">
        <v>189</v>
      </c>
      <c r="D45" s="50">
        <v>408</v>
      </c>
      <c r="E45" s="50">
        <v>561</v>
      </c>
      <c r="F45" s="50">
        <v>916</v>
      </c>
      <c r="G45" s="50">
        <v>1000</v>
      </c>
      <c r="H45" s="50">
        <v>1046</v>
      </c>
      <c r="I45" s="50">
        <v>1075</v>
      </c>
      <c r="J45" s="50"/>
      <c r="K45" s="50"/>
      <c r="L45" s="50"/>
      <c r="M45" s="50"/>
      <c r="N45" s="50"/>
      <c r="O45" s="27"/>
    </row>
    <row r="46" spans="1:15" ht="15.75" thickBot="1" x14ac:dyDescent="0.3">
      <c r="A46" s="68"/>
      <c r="B46" s="15" t="s">
        <v>30</v>
      </c>
      <c r="C46" s="50">
        <v>74</v>
      </c>
      <c r="D46" s="50">
        <v>156</v>
      </c>
      <c r="E46" s="50">
        <v>247</v>
      </c>
      <c r="F46" s="50">
        <v>466</v>
      </c>
      <c r="G46" s="50">
        <v>528</v>
      </c>
      <c r="H46" s="50">
        <v>546</v>
      </c>
      <c r="I46" s="50">
        <v>564</v>
      </c>
      <c r="J46" s="50"/>
      <c r="K46" s="50"/>
      <c r="L46" s="50"/>
      <c r="M46" s="50"/>
      <c r="N46" s="50"/>
      <c r="O46" s="27"/>
    </row>
    <row r="47" spans="1:15" ht="16.5" thickTop="1" thickBot="1" x14ac:dyDescent="0.3">
      <c r="A47" s="71"/>
      <c r="B47" s="41" t="s">
        <v>1</v>
      </c>
      <c r="C47" s="56">
        <f t="shared" ref="C47:I47" si="12">SUM(C44:C46)</f>
        <v>395</v>
      </c>
      <c r="D47" s="56">
        <f t="shared" si="12"/>
        <v>884</v>
      </c>
      <c r="E47" s="56">
        <f t="shared" si="12"/>
        <v>1257</v>
      </c>
      <c r="F47" s="56">
        <f t="shared" si="12"/>
        <v>2066</v>
      </c>
      <c r="G47" s="56">
        <f t="shared" si="12"/>
        <v>2297</v>
      </c>
      <c r="H47" s="56">
        <f t="shared" si="12"/>
        <v>2397</v>
      </c>
      <c r="I47" s="56">
        <f t="shared" si="12"/>
        <v>2473</v>
      </c>
      <c r="J47" s="56"/>
      <c r="K47" s="56"/>
      <c r="L47" s="56"/>
      <c r="M47" s="56"/>
      <c r="N47" s="56"/>
      <c r="O47" s="27"/>
    </row>
    <row r="48" spans="1:15" ht="15.75" thickTop="1" x14ac:dyDescent="0.25">
      <c r="A48" s="70" t="s">
        <v>19</v>
      </c>
      <c r="B48" s="15" t="s">
        <v>28</v>
      </c>
      <c r="C48" s="50">
        <v>40</v>
      </c>
      <c r="D48" s="50">
        <v>91</v>
      </c>
      <c r="E48" s="50">
        <v>129</v>
      </c>
      <c r="F48" s="50">
        <v>183</v>
      </c>
      <c r="G48" s="50">
        <v>212</v>
      </c>
      <c r="H48" s="50">
        <v>218</v>
      </c>
      <c r="I48" s="50">
        <v>233</v>
      </c>
      <c r="J48" s="50"/>
      <c r="K48" s="50"/>
      <c r="L48" s="50"/>
      <c r="M48" s="50"/>
      <c r="N48" s="50"/>
      <c r="O48" s="27"/>
    </row>
    <row r="49" spans="1:15" x14ac:dyDescent="0.25">
      <c r="A49" s="68"/>
      <c r="B49" s="15" t="s">
        <v>29</v>
      </c>
      <c r="C49" s="50">
        <v>52</v>
      </c>
      <c r="D49" s="50">
        <v>113</v>
      </c>
      <c r="E49" s="50">
        <v>168</v>
      </c>
      <c r="F49" s="50">
        <v>252</v>
      </c>
      <c r="G49" s="50">
        <v>281</v>
      </c>
      <c r="H49" s="50">
        <v>293</v>
      </c>
      <c r="I49" s="50">
        <v>308</v>
      </c>
      <c r="J49" s="50"/>
      <c r="K49" s="50"/>
      <c r="L49" s="50"/>
      <c r="M49" s="50"/>
      <c r="N49" s="50"/>
      <c r="O49" s="27"/>
    </row>
    <row r="50" spans="1:15" ht="15.75" thickBot="1" x14ac:dyDescent="0.3">
      <c r="A50" s="68"/>
      <c r="B50" s="15" t="s">
        <v>30</v>
      </c>
      <c r="C50" s="50">
        <v>30</v>
      </c>
      <c r="D50" s="50">
        <v>67</v>
      </c>
      <c r="E50" s="50">
        <v>119</v>
      </c>
      <c r="F50" s="50">
        <v>177</v>
      </c>
      <c r="G50" s="50">
        <v>194</v>
      </c>
      <c r="H50" s="50">
        <v>198</v>
      </c>
      <c r="I50" s="50">
        <v>203</v>
      </c>
      <c r="J50" s="50"/>
      <c r="K50" s="50"/>
      <c r="L50" s="50"/>
      <c r="M50" s="50"/>
      <c r="N50" s="50"/>
      <c r="O50" s="27"/>
    </row>
    <row r="51" spans="1:15" ht="16.5" thickTop="1" thickBot="1" x14ac:dyDescent="0.3">
      <c r="A51" s="71"/>
      <c r="B51" s="41" t="s">
        <v>1</v>
      </c>
      <c r="C51" s="56">
        <f t="shared" ref="C51:I51" si="13">SUM(C48:C50)</f>
        <v>122</v>
      </c>
      <c r="D51" s="56">
        <f t="shared" si="13"/>
        <v>271</v>
      </c>
      <c r="E51" s="56">
        <f t="shared" si="13"/>
        <v>416</v>
      </c>
      <c r="F51" s="56">
        <f t="shared" si="13"/>
        <v>612</v>
      </c>
      <c r="G51" s="56">
        <f t="shared" si="13"/>
        <v>687</v>
      </c>
      <c r="H51" s="56">
        <f t="shared" si="13"/>
        <v>709</v>
      </c>
      <c r="I51" s="56">
        <f t="shared" si="13"/>
        <v>744</v>
      </c>
      <c r="J51" s="56"/>
      <c r="K51" s="56"/>
      <c r="L51" s="56"/>
      <c r="M51" s="56"/>
      <c r="N51" s="56"/>
      <c r="O51" s="27"/>
    </row>
    <row r="52" spans="1:15" ht="15.75" thickTop="1" x14ac:dyDescent="0.25">
      <c r="A52" s="70" t="s">
        <v>20</v>
      </c>
      <c r="B52" s="15" t="s">
        <v>28</v>
      </c>
      <c r="C52" s="50">
        <v>86</v>
      </c>
      <c r="D52" s="50">
        <v>173</v>
      </c>
      <c r="E52" s="50">
        <v>242</v>
      </c>
      <c r="F52" s="50">
        <v>363</v>
      </c>
      <c r="G52" s="50">
        <v>424</v>
      </c>
      <c r="H52" s="50">
        <v>444</v>
      </c>
      <c r="I52" s="50">
        <v>460</v>
      </c>
      <c r="J52" s="50"/>
      <c r="K52" s="50"/>
      <c r="L52" s="50"/>
      <c r="M52" s="50"/>
      <c r="N52" s="50"/>
      <c r="O52" s="27"/>
    </row>
    <row r="53" spans="1:15" x14ac:dyDescent="0.25">
      <c r="A53" s="68"/>
      <c r="B53" s="15" t="s">
        <v>29</v>
      </c>
      <c r="C53" s="50">
        <v>109</v>
      </c>
      <c r="D53" s="50">
        <v>227</v>
      </c>
      <c r="E53" s="50">
        <v>316</v>
      </c>
      <c r="F53" s="50">
        <v>507</v>
      </c>
      <c r="G53" s="50">
        <v>586</v>
      </c>
      <c r="H53" s="50">
        <v>624</v>
      </c>
      <c r="I53" s="50">
        <v>646</v>
      </c>
      <c r="J53" s="50"/>
      <c r="K53" s="50"/>
      <c r="L53" s="50"/>
      <c r="M53" s="50"/>
      <c r="N53" s="50"/>
      <c r="O53" s="27"/>
    </row>
    <row r="54" spans="1:15" ht="15.75" thickBot="1" x14ac:dyDescent="0.3">
      <c r="A54" s="68"/>
      <c r="B54" s="15" t="s">
        <v>30</v>
      </c>
      <c r="C54" s="50">
        <v>35</v>
      </c>
      <c r="D54" s="50">
        <v>93</v>
      </c>
      <c r="E54" s="50">
        <v>141</v>
      </c>
      <c r="F54" s="50">
        <v>224</v>
      </c>
      <c r="G54" s="50">
        <v>261</v>
      </c>
      <c r="H54" s="50">
        <v>275</v>
      </c>
      <c r="I54" s="50">
        <v>287</v>
      </c>
      <c r="J54" s="50"/>
      <c r="K54" s="50"/>
      <c r="L54" s="50"/>
      <c r="M54" s="50"/>
      <c r="N54" s="50"/>
      <c r="O54" s="27"/>
    </row>
    <row r="55" spans="1:15" ht="16.5" thickTop="1" thickBot="1" x14ac:dyDescent="0.3">
      <c r="A55" s="71"/>
      <c r="B55" s="41" t="s">
        <v>1</v>
      </c>
      <c r="C55" s="56">
        <f t="shared" ref="C55:I55" si="14">SUM(C52:C54)</f>
        <v>230</v>
      </c>
      <c r="D55" s="56">
        <f t="shared" si="14"/>
        <v>493</v>
      </c>
      <c r="E55" s="56">
        <f t="shared" si="14"/>
        <v>699</v>
      </c>
      <c r="F55" s="56">
        <f t="shared" si="14"/>
        <v>1094</v>
      </c>
      <c r="G55" s="56">
        <f t="shared" si="14"/>
        <v>1271</v>
      </c>
      <c r="H55" s="56">
        <f t="shared" si="14"/>
        <v>1343</v>
      </c>
      <c r="I55" s="56">
        <f t="shared" si="14"/>
        <v>1393</v>
      </c>
      <c r="J55" s="56"/>
      <c r="K55" s="56"/>
      <c r="L55" s="56"/>
      <c r="M55" s="56"/>
      <c r="N55" s="56"/>
      <c r="O55" s="27"/>
    </row>
    <row r="56" spans="1:15" ht="15.75" thickTop="1" x14ac:dyDescent="0.25">
      <c r="A56" s="70" t="s">
        <v>21</v>
      </c>
      <c r="B56" s="15" t="s">
        <v>28</v>
      </c>
      <c r="C56" s="50">
        <v>130</v>
      </c>
      <c r="D56" s="50">
        <v>291</v>
      </c>
      <c r="E56" s="50">
        <v>408</v>
      </c>
      <c r="F56" s="50">
        <v>598</v>
      </c>
      <c r="G56" s="50">
        <v>683</v>
      </c>
      <c r="H56" s="50">
        <v>734</v>
      </c>
      <c r="I56" s="50">
        <v>763</v>
      </c>
      <c r="J56" s="50"/>
      <c r="K56" s="50"/>
      <c r="L56" s="50"/>
      <c r="M56" s="50"/>
      <c r="N56" s="50"/>
      <c r="O56" s="27"/>
    </row>
    <row r="57" spans="1:15" x14ac:dyDescent="0.25">
      <c r="A57" s="68"/>
      <c r="B57" s="15" t="s">
        <v>29</v>
      </c>
      <c r="C57" s="50">
        <v>196</v>
      </c>
      <c r="D57" s="50">
        <v>391</v>
      </c>
      <c r="E57" s="50">
        <v>536</v>
      </c>
      <c r="F57" s="50">
        <v>816</v>
      </c>
      <c r="G57" s="50">
        <v>922</v>
      </c>
      <c r="H57" s="50">
        <v>964</v>
      </c>
      <c r="I57" s="50">
        <v>1017</v>
      </c>
      <c r="J57" s="50"/>
      <c r="K57" s="50"/>
      <c r="L57" s="50"/>
      <c r="M57" s="50"/>
      <c r="N57" s="50"/>
      <c r="O57" s="27"/>
    </row>
    <row r="58" spans="1:15" ht="15.75" thickBot="1" x14ac:dyDescent="0.3">
      <c r="A58" s="68"/>
      <c r="B58" s="15" t="s">
        <v>30</v>
      </c>
      <c r="C58" s="50">
        <v>69</v>
      </c>
      <c r="D58" s="50">
        <v>136</v>
      </c>
      <c r="E58" s="50">
        <v>191</v>
      </c>
      <c r="F58" s="50">
        <v>335</v>
      </c>
      <c r="G58" s="50">
        <v>389</v>
      </c>
      <c r="H58" s="50">
        <v>413</v>
      </c>
      <c r="I58" s="50">
        <v>431</v>
      </c>
      <c r="J58" s="50"/>
      <c r="K58" s="50"/>
      <c r="L58" s="50"/>
      <c r="M58" s="50"/>
      <c r="N58" s="50"/>
      <c r="O58" s="27"/>
    </row>
    <row r="59" spans="1:15" ht="16.5" thickTop="1" thickBot="1" x14ac:dyDescent="0.3">
      <c r="A59" s="71"/>
      <c r="B59" s="41" t="s">
        <v>1</v>
      </c>
      <c r="C59" s="56">
        <f t="shared" ref="C59:I59" si="15">SUM(C56:C58)</f>
        <v>395</v>
      </c>
      <c r="D59" s="56">
        <f t="shared" si="15"/>
        <v>818</v>
      </c>
      <c r="E59" s="56">
        <f t="shared" si="15"/>
        <v>1135</v>
      </c>
      <c r="F59" s="56">
        <f t="shared" si="15"/>
        <v>1749</v>
      </c>
      <c r="G59" s="56">
        <f t="shared" si="15"/>
        <v>1994</v>
      </c>
      <c r="H59" s="56">
        <f t="shared" si="15"/>
        <v>2111</v>
      </c>
      <c r="I59" s="56">
        <f t="shared" si="15"/>
        <v>2211</v>
      </c>
      <c r="J59" s="56"/>
      <c r="K59" s="56"/>
      <c r="L59" s="56"/>
      <c r="M59" s="56"/>
      <c r="N59" s="56"/>
      <c r="O59" s="27"/>
    </row>
    <row r="60" spans="1:15" ht="15.75" thickTop="1" x14ac:dyDescent="0.25">
      <c r="A60" s="70" t="s">
        <v>22</v>
      </c>
      <c r="B60" s="15" t="s">
        <v>28</v>
      </c>
      <c r="C60" s="50">
        <v>210</v>
      </c>
      <c r="D60" s="50">
        <v>459</v>
      </c>
      <c r="E60" s="50">
        <v>628</v>
      </c>
      <c r="F60" s="50">
        <v>913</v>
      </c>
      <c r="G60" s="50">
        <v>1041</v>
      </c>
      <c r="H60" s="50">
        <v>1097</v>
      </c>
      <c r="I60" s="50">
        <v>1137</v>
      </c>
      <c r="J60" s="50"/>
      <c r="K60" s="50"/>
      <c r="L60" s="50"/>
      <c r="M60" s="50"/>
      <c r="N60" s="50"/>
      <c r="O60" s="27"/>
    </row>
    <row r="61" spans="1:15" x14ac:dyDescent="0.25">
      <c r="A61" s="68"/>
      <c r="B61" s="15" t="s">
        <v>29</v>
      </c>
      <c r="C61" s="50">
        <v>259</v>
      </c>
      <c r="D61" s="50">
        <v>537</v>
      </c>
      <c r="E61" s="50">
        <v>765</v>
      </c>
      <c r="F61" s="50">
        <v>1145</v>
      </c>
      <c r="G61" s="50">
        <v>1316</v>
      </c>
      <c r="H61" s="50">
        <v>1374</v>
      </c>
      <c r="I61" s="50">
        <v>1418</v>
      </c>
      <c r="J61" s="50"/>
      <c r="K61" s="50"/>
      <c r="L61" s="50"/>
      <c r="M61" s="50"/>
      <c r="N61" s="50"/>
      <c r="O61" s="27"/>
    </row>
    <row r="62" spans="1:15" ht="15.75" thickBot="1" x14ac:dyDescent="0.3">
      <c r="A62" s="68"/>
      <c r="B62" s="15" t="s">
        <v>30</v>
      </c>
      <c r="C62" s="50">
        <v>80</v>
      </c>
      <c r="D62" s="50">
        <v>163</v>
      </c>
      <c r="E62" s="50">
        <v>252</v>
      </c>
      <c r="F62" s="50">
        <v>386</v>
      </c>
      <c r="G62" s="50">
        <v>463</v>
      </c>
      <c r="H62" s="50">
        <v>490</v>
      </c>
      <c r="I62" s="50">
        <v>512</v>
      </c>
      <c r="J62" s="50"/>
      <c r="K62" s="50"/>
      <c r="L62" s="50"/>
      <c r="M62" s="50"/>
      <c r="N62" s="50"/>
      <c r="O62" s="27"/>
    </row>
    <row r="63" spans="1:15" ht="16.5" thickTop="1" thickBot="1" x14ac:dyDescent="0.3">
      <c r="A63" s="71"/>
      <c r="B63" s="41" t="s">
        <v>1</v>
      </c>
      <c r="C63" s="56">
        <f t="shared" ref="C63:I63" si="16">SUM(C60:C62)</f>
        <v>549</v>
      </c>
      <c r="D63" s="56">
        <f t="shared" si="16"/>
        <v>1159</v>
      </c>
      <c r="E63" s="56">
        <f t="shared" si="16"/>
        <v>1645</v>
      </c>
      <c r="F63" s="56">
        <f t="shared" si="16"/>
        <v>2444</v>
      </c>
      <c r="G63" s="56">
        <f t="shared" si="16"/>
        <v>2820</v>
      </c>
      <c r="H63" s="56">
        <f t="shared" si="16"/>
        <v>2961</v>
      </c>
      <c r="I63" s="56">
        <f t="shared" si="16"/>
        <v>3067</v>
      </c>
      <c r="J63" s="56"/>
      <c r="K63" s="56"/>
      <c r="L63" s="56"/>
      <c r="M63" s="56"/>
      <c r="N63" s="56"/>
      <c r="O63" s="27"/>
    </row>
    <row r="64" spans="1:15" ht="15.75" thickTop="1" x14ac:dyDescent="0.25">
      <c r="A64" s="70" t="s">
        <v>23</v>
      </c>
      <c r="B64" s="15" t="s">
        <v>28</v>
      </c>
      <c r="C64" s="50">
        <v>56</v>
      </c>
      <c r="D64" s="50">
        <v>113</v>
      </c>
      <c r="E64" s="50">
        <v>159</v>
      </c>
      <c r="F64" s="50">
        <v>196</v>
      </c>
      <c r="G64" s="50">
        <v>229</v>
      </c>
      <c r="H64" s="50">
        <v>243</v>
      </c>
      <c r="I64" s="50">
        <v>250</v>
      </c>
      <c r="J64" s="50"/>
      <c r="K64" s="50"/>
      <c r="L64" s="50"/>
      <c r="M64" s="50"/>
      <c r="N64" s="50"/>
      <c r="O64" s="27"/>
    </row>
    <row r="65" spans="1:15" x14ac:dyDescent="0.25">
      <c r="A65" s="68"/>
      <c r="B65" s="15" t="s">
        <v>29</v>
      </c>
      <c r="C65" s="50">
        <v>80</v>
      </c>
      <c r="D65" s="50">
        <v>177</v>
      </c>
      <c r="E65" s="50">
        <v>251</v>
      </c>
      <c r="F65" s="50">
        <v>336</v>
      </c>
      <c r="G65" s="50">
        <v>371</v>
      </c>
      <c r="H65" s="50">
        <v>381</v>
      </c>
      <c r="I65" s="50">
        <v>394</v>
      </c>
      <c r="J65" s="50"/>
      <c r="K65" s="50"/>
      <c r="L65" s="50"/>
      <c r="M65" s="50"/>
      <c r="N65" s="50"/>
      <c r="O65" s="27"/>
    </row>
    <row r="66" spans="1:15" ht="15.75" thickBot="1" x14ac:dyDescent="0.3">
      <c r="A66" s="68"/>
      <c r="B66" s="15" t="s">
        <v>30</v>
      </c>
      <c r="C66" s="50">
        <v>54</v>
      </c>
      <c r="D66" s="50">
        <v>106</v>
      </c>
      <c r="E66" s="50">
        <v>156</v>
      </c>
      <c r="F66" s="50">
        <v>214</v>
      </c>
      <c r="G66" s="50">
        <v>250</v>
      </c>
      <c r="H66" s="50">
        <v>269</v>
      </c>
      <c r="I66" s="50">
        <v>279</v>
      </c>
      <c r="J66" s="50"/>
      <c r="K66" s="50"/>
      <c r="L66" s="50"/>
      <c r="M66" s="50"/>
      <c r="N66" s="50"/>
      <c r="O66" s="27"/>
    </row>
    <row r="67" spans="1:15" ht="16.5" thickTop="1" thickBot="1" x14ac:dyDescent="0.3">
      <c r="A67" s="71"/>
      <c r="B67" s="41" t="s">
        <v>1</v>
      </c>
      <c r="C67" s="56">
        <f t="shared" ref="C67:I67" si="17">SUM(C64:C66)</f>
        <v>190</v>
      </c>
      <c r="D67" s="56">
        <f t="shared" si="17"/>
        <v>396</v>
      </c>
      <c r="E67" s="56">
        <f t="shared" si="17"/>
        <v>566</v>
      </c>
      <c r="F67" s="56">
        <f t="shared" si="17"/>
        <v>746</v>
      </c>
      <c r="G67" s="56">
        <f t="shared" si="17"/>
        <v>850</v>
      </c>
      <c r="H67" s="56">
        <f t="shared" si="17"/>
        <v>893</v>
      </c>
      <c r="I67" s="56">
        <f t="shared" si="17"/>
        <v>923</v>
      </c>
      <c r="J67" s="56"/>
      <c r="K67" s="56"/>
      <c r="L67" s="56"/>
      <c r="M67" s="56"/>
      <c r="N67" s="56"/>
      <c r="O67" s="27"/>
    </row>
    <row r="68" spans="1:15" ht="15.75" thickTop="1" x14ac:dyDescent="0.25">
      <c r="A68" s="70" t="s">
        <v>24</v>
      </c>
      <c r="B68" s="15" t="s">
        <v>28</v>
      </c>
      <c r="C68" s="50">
        <v>59</v>
      </c>
      <c r="D68" s="50">
        <v>135</v>
      </c>
      <c r="E68" s="50">
        <v>191</v>
      </c>
      <c r="F68" s="50">
        <v>261</v>
      </c>
      <c r="G68" s="50">
        <v>296</v>
      </c>
      <c r="H68" s="50">
        <v>309</v>
      </c>
      <c r="I68" s="50">
        <v>320</v>
      </c>
      <c r="J68" s="50"/>
      <c r="K68" s="50"/>
      <c r="L68" s="50"/>
      <c r="M68" s="50"/>
      <c r="N68" s="50"/>
      <c r="O68" s="27"/>
    </row>
    <row r="69" spans="1:15" x14ac:dyDescent="0.25">
      <c r="A69" s="68"/>
      <c r="B69" s="15" t="s">
        <v>29</v>
      </c>
      <c r="C69" s="50">
        <v>92</v>
      </c>
      <c r="D69" s="50">
        <v>193</v>
      </c>
      <c r="E69" s="50">
        <v>281</v>
      </c>
      <c r="F69" s="50">
        <v>404</v>
      </c>
      <c r="G69" s="50">
        <v>453</v>
      </c>
      <c r="H69" s="50">
        <v>467</v>
      </c>
      <c r="I69" s="50">
        <v>482</v>
      </c>
      <c r="J69" s="50"/>
      <c r="K69" s="50"/>
      <c r="L69" s="50"/>
      <c r="M69" s="50"/>
      <c r="N69" s="50"/>
      <c r="O69" s="27"/>
    </row>
    <row r="70" spans="1:15" ht="15.75" thickBot="1" x14ac:dyDescent="0.3">
      <c r="A70" s="68"/>
      <c r="B70" s="15" t="s">
        <v>30</v>
      </c>
      <c r="C70" s="50">
        <v>57</v>
      </c>
      <c r="D70" s="50">
        <v>104</v>
      </c>
      <c r="E70" s="50">
        <v>171</v>
      </c>
      <c r="F70" s="50">
        <v>262</v>
      </c>
      <c r="G70" s="50">
        <v>298</v>
      </c>
      <c r="H70" s="50">
        <v>315</v>
      </c>
      <c r="I70" s="50">
        <v>324</v>
      </c>
      <c r="J70" s="50"/>
      <c r="K70" s="50"/>
      <c r="L70" s="50"/>
      <c r="M70" s="50"/>
      <c r="N70" s="50"/>
      <c r="O70" s="27"/>
    </row>
    <row r="71" spans="1:15" ht="16.5" thickTop="1" thickBot="1" x14ac:dyDescent="0.3">
      <c r="A71" s="71"/>
      <c r="B71" s="41" t="s">
        <v>1</v>
      </c>
      <c r="C71" s="56">
        <f t="shared" ref="C71:I71" si="18">SUM(C68:C70)</f>
        <v>208</v>
      </c>
      <c r="D71" s="56">
        <f t="shared" si="18"/>
        <v>432</v>
      </c>
      <c r="E71" s="56">
        <f t="shared" si="18"/>
        <v>643</v>
      </c>
      <c r="F71" s="56">
        <f t="shared" si="18"/>
        <v>927</v>
      </c>
      <c r="G71" s="56">
        <f t="shared" si="18"/>
        <v>1047</v>
      </c>
      <c r="H71" s="56">
        <f t="shared" si="18"/>
        <v>1091</v>
      </c>
      <c r="I71" s="56">
        <f t="shared" si="18"/>
        <v>1126</v>
      </c>
      <c r="J71" s="56"/>
      <c r="K71" s="56"/>
      <c r="L71" s="56"/>
      <c r="M71" s="56"/>
      <c r="N71" s="56"/>
      <c r="O71" s="27"/>
    </row>
    <row r="72" spans="1:15" ht="15.75" thickTop="1" x14ac:dyDescent="0.25">
      <c r="A72" s="70" t="s">
        <v>25</v>
      </c>
      <c r="B72" s="15" t="s">
        <v>28</v>
      </c>
      <c r="C72" s="50">
        <v>54</v>
      </c>
      <c r="D72" s="50">
        <v>120</v>
      </c>
      <c r="E72" s="50">
        <v>158</v>
      </c>
      <c r="F72" s="50">
        <v>227</v>
      </c>
      <c r="G72" s="50">
        <v>253</v>
      </c>
      <c r="H72" s="50">
        <v>268</v>
      </c>
      <c r="I72" s="50">
        <v>273</v>
      </c>
      <c r="J72" s="50"/>
      <c r="K72" s="50"/>
      <c r="L72" s="50"/>
      <c r="M72" s="50"/>
      <c r="N72" s="50"/>
      <c r="O72" s="27"/>
    </row>
    <row r="73" spans="1:15" x14ac:dyDescent="0.25">
      <c r="A73" s="68"/>
      <c r="B73" s="15" t="s">
        <v>29</v>
      </c>
      <c r="C73" s="50">
        <v>72</v>
      </c>
      <c r="D73" s="50">
        <v>163</v>
      </c>
      <c r="E73" s="50">
        <v>226</v>
      </c>
      <c r="F73" s="50">
        <v>316</v>
      </c>
      <c r="G73" s="50">
        <v>360</v>
      </c>
      <c r="H73" s="50">
        <v>378</v>
      </c>
      <c r="I73" s="50">
        <v>390</v>
      </c>
      <c r="J73" s="50"/>
      <c r="K73" s="50"/>
      <c r="L73" s="50"/>
      <c r="M73" s="50"/>
      <c r="N73" s="50"/>
      <c r="O73" s="27"/>
    </row>
    <row r="74" spans="1:15" ht="15.75" thickBot="1" x14ac:dyDescent="0.3">
      <c r="A74" s="68"/>
      <c r="B74" s="15" t="s">
        <v>30</v>
      </c>
      <c r="C74" s="50">
        <v>39</v>
      </c>
      <c r="D74" s="50">
        <v>78</v>
      </c>
      <c r="E74" s="50">
        <v>116</v>
      </c>
      <c r="F74" s="50">
        <v>187</v>
      </c>
      <c r="G74" s="50">
        <v>212</v>
      </c>
      <c r="H74" s="50">
        <v>220</v>
      </c>
      <c r="I74" s="50">
        <v>228</v>
      </c>
      <c r="J74" s="50"/>
      <c r="K74" s="50"/>
      <c r="L74" s="50"/>
      <c r="M74" s="50"/>
      <c r="N74" s="50"/>
      <c r="O74" s="27"/>
    </row>
    <row r="75" spans="1:15" ht="16.5" thickTop="1" thickBot="1" x14ac:dyDescent="0.3">
      <c r="A75" s="71"/>
      <c r="B75" s="41" t="s">
        <v>1</v>
      </c>
      <c r="C75" s="56">
        <f t="shared" ref="C75:I75" si="19">SUM(C72:C74)</f>
        <v>165</v>
      </c>
      <c r="D75" s="56">
        <f t="shared" si="19"/>
        <v>361</v>
      </c>
      <c r="E75" s="56">
        <f t="shared" si="19"/>
        <v>500</v>
      </c>
      <c r="F75" s="56">
        <f t="shared" si="19"/>
        <v>730</v>
      </c>
      <c r="G75" s="56">
        <f t="shared" si="19"/>
        <v>825</v>
      </c>
      <c r="H75" s="56">
        <f t="shared" si="19"/>
        <v>866</v>
      </c>
      <c r="I75" s="56">
        <f t="shared" si="19"/>
        <v>891</v>
      </c>
      <c r="J75" s="56"/>
      <c r="K75" s="56"/>
      <c r="L75" s="56"/>
      <c r="M75" s="56"/>
      <c r="N75" s="56"/>
      <c r="O75" s="27"/>
    </row>
    <row r="76" spans="1:15" ht="15.75" thickTop="1" x14ac:dyDescent="0.25">
      <c r="A76" s="70" t="s">
        <v>26</v>
      </c>
      <c r="B76" s="15" t="s">
        <v>28</v>
      </c>
      <c r="C76" s="50">
        <v>104</v>
      </c>
      <c r="D76" s="50">
        <v>239</v>
      </c>
      <c r="E76" s="50">
        <v>322</v>
      </c>
      <c r="F76" s="50">
        <v>425</v>
      </c>
      <c r="G76" s="50">
        <v>463</v>
      </c>
      <c r="H76" s="50">
        <v>490</v>
      </c>
      <c r="I76" s="50">
        <v>501</v>
      </c>
      <c r="J76" s="50"/>
      <c r="K76" s="50"/>
      <c r="L76" s="50"/>
      <c r="M76" s="50"/>
      <c r="N76" s="50"/>
      <c r="O76" s="27"/>
    </row>
    <row r="77" spans="1:15" x14ac:dyDescent="0.25">
      <c r="A77" s="68"/>
      <c r="B77" s="15" t="s">
        <v>29</v>
      </c>
      <c r="C77" s="50">
        <v>100</v>
      </c>
      <c r="D77" s="50">
        <v>193</v>
      </c>
      <c r="E77" s="50">
        <v>274</v>
      </c>
      <c r="F77" s="50">
        <v>393</v>
      </c>
      <c r="G77" s="50">
        <v>451</v>
      </c>
      <c r="H77" s="50">
        <v>469</v>
      </c>
      <c r="I77" s="50">
        <v>490</v>
      </c>
      <c r="J77" s="50"/>
      <c r="K77" s="50"/>
      <c r="L77" s="50"/>
      <c r="M77" s="50"/>
      <c r="N77" s="50"/>
      <c r="O77" s="27"/>
    </row>
    <row r="78" spans="1:15" ht="15.75" thickBot="1" x14ac:dyDescent="0.3">
      <c r="A78" s="68"/>
      <c r="B78" s="15" t="s">
        <v>30</v>
      </c>
      <c r="C78" s="50">
        <v>46</v>
      </c>
      <c r="D78" s="50">
        <v>90</v>
      </c>
      <c r="E78" s="50">
        <v>145</v>
      </c>
      <c r="F78" s="50">
        <v>196</v>
      </c>
      <c r="G78" s="50">
        <v>229</v>
      </c>
      <c r="H78" s="50">
        <v>240</v>
      </c>
      <c r="I78" s="50">
        <v>248</v>
      </c>
      <c r="J78" s="50"/>
      <c r="K78" s="50"/>
      <c r="L78" s="50"/>
      <c r="M78" s="50"/>
      <c r="N78" s="50"/>
      <c r="O78" s="27"/>
    </row>
    <row r="79" spans="1:15" ht="16.5" thickTop="1" thickBot="1" x14ac:dyDescent="0.3">
      <c r="A79" s="71"/>
      <c r="B79" s="41" t="s">
        <v>1</v>
      </c>
      <c r="C79" s="56">
        <f t="shared" ref="C79:I79" si="20">SUM(C76:C78)</f>
        <v>250</v>
      </c>
      <c r="D79" s="56">
        <f t="shared" si="20"/>
        <v>522</v>
      </c>
      <c r="E79" s="56">
        <f t="shared" si="20"/>
        <v>741</v>
      </c>
      <c r="F79" s="56">
        <f t="shared" si="20"/>
        <v>1014</v>
      </c>
      <c r="G79" s="56">
        <f t="shared" si="20"/>
        <v>1143</v>
      </c>
      <c r="H79" s="56">
        <f t="shared" si="20"/>
        <v>1199</v>
      </c>
      <c r="I79" s="56">
        <f t="shared" si="20"/>
        <v>1239</v>
      </c>
      <c r="J79" s="56"/>
      <c r="K79" s="56"/>
      <c r="L79" s="56"/>
      <c r="M79" s="56"/>
      <c r="N79" s="56"/>
      <c r="O79" s="27"/>
    </row>
    <row r="80" spans="1:15" ht="16.5" thickTop="1" thickBot="1" x14ac:dyDescent="0.3">
      <c r="A80" s="41" t="s">
        <v>1</v>
      </c>
      <c r="B80" s="41"/>
      <c r="C80" s="56">
        <f t="shared" ref="C80:I80" si="21">SUM(C43,C47,C51,C55,C59,C63,C67,C71,C75,C79)</f>
        <v>2987</v>
      </c>
      <c r="D80" s="56">
        <f t="shared" si="21"/>
        <v>6354</v>
      </c>
      <c r="E80" s="56">
        <f t="shared" si="21"/>
        <v>9078</v>
      </c>
      <c r="F80" s="56">
        <f t="shared" si="21"/>
        <v>13575</v>
      </c>
      <c r="G80" s="56">
        <f t="shared" si="21"/>
        <v>15484</v>
      </c>
      <c r="H80" s="56">
        <f t="shared" si="21"/>
        <v>16454</v>
      </c>
      <c r="I80" s="56">
        <f t="shared" si="21"/>
        <v>17239</v>
      </c>
      <c r="J80" s="56"/>
      <c r="K80" s="56"/>
      <c r="L80" s="56"/>
      <c r="M80" s="56"/>
      <c r="N80" s="56"/>
      <c r="O80" s="27"/>
    </row>
    <row r="81" spans="1:15" ht="15.75" thickTop="1" x14ac:dyDescent="0.25">
      <c r="O81" s="27"/>
    </row>
    <row r="82" spans="1:15" x14ac:dyDescent="0.25">
      <c r="O82" s="27"/>
    </row>
    <row r="84" spans="1:15" ht="30" customHeight="1" thickBot="1" x14ac:dyDescent="0.3">
      <c r="A84" s="36" t="s">
        <v>63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</row>
    <row r="85" spans="1:15" ht="27" thickTop="1" thickBot="1" x14ac:dyDescent="0.3">
      <c r="A85" s="61" t="s">
        <v>16</v>
      </c>
      <c r="B85" s="42" t="s">
        <v>70</v>
      </c>
      <c r="C85" s="4" t="s">
        <v>4</v>
      </c>
      <c r="D85" s="4" t="s">
        <v>5</v>
      </c>
      <c r="E85" s="4" t="s">
        <v>6</v>
      </c>
      <c r="F85" s="4" t="s">
        <v>7</v>
      </c>
      <c r="G85" s="4" t="s">
        <v>8</v>
      </c>
      <c r="H85" s="4" t="s">
        <v>9</v>
      </c>
      <c r="I85" s="4" t="s">
        <v>10</v>
      </c>
      <c r="J85" s="4" t="s">
        <v>11</v>
      </c>
      <c r="K85" s="4" t="s">
        <v>12</v>
      </c>
      <c r="L85" s="4" t="s">
        <v>13</v>
      </c>
      <c r="M85" s="4" t="s">
        <v>14</v>
      </c>
      <c r="N85" s="4" t="s">
        <v>15</v>
      </c>
    </row>
    <row r="86" spans="1:15" ht="15.75" thickTop="1" x14ac:dyDescent="0.25">
      <c r="A86" s="70" t="s">
        <v>17</v>
      </c>
      <c r="B86" s="15" t="s">
        <v>35</v>
      </c>
      <c r="C86" s="58">
        <v>70</v>
      </c>
      <c r="D86" s="58">
        <v>143</v>
      </c>
      <c r="E86" s="58">
        <v>240</v>
      </c>
      <c r="F86" s="58">
        <v>369</v>
      </c>
      <c r="G86" s="58">
        <v>443</v>
      </c>
      <c r="H86" s="58">
        <v>524</v>
      </c>
      <c r="I86" s="58">
        <v>572</v>
      </c>
      <c r="J86" s="58"/>
      <c r="K86" s="58"/>
      <c r="L86" s="58"/>
      <c r="M86" s="58"/>
      <c r="N86" s="58"/>
    </row>
    <row r="87" spans="1:15" x14ac:dyDescent="0.25">
      <c r="A87" s="72"/>
      <c r="B87" s="15" t="s">
        <v>64</v>
      </c>
      <c r="C87" s="58">
        <v>51</v>
      </c>
      <c r="D87" s="58">
        <v>102</v>
      </c>
      <c r="E87" s="58">
        <v>143</v>
      </c>
      <c r="F87" s="58">
        <v>484</v>
      </c>
      <c r="G87" s="58">
        <v>239</v>
      </c>
      <c r="H87" s="58">
        <v>257</v>
      </c>
      <c r="I87" s="58">
        <v>703</v>
      </c>
      <c r="J87" s="58"/>
      <c r="K87" s="58"/>
      <c r="L87" s="58"/>
      <c r="M87" s="58"/>
      <c r="N87" s="58"/>
    </row>
    <row r="88" spans="1:15" x14ac:dyDescent="0.25">
      <c r="A88" s="72"/>
      <c r="B88" s="15" t="s">
        <v>65</v>
      </c>
      <c r="C88" s="58">
        <v>124</v>
      </c>
      <c r="D88" s="58">
        <v>270</v>
      </c>
      <c r="E88" s="58">
        <v>109</v>
      </c>
      <c r="F88" s="58">
        <v>340</v>
      </c>
      <c r="G88" s="58">
        <v>181</v>
      </c>
      <c r="H88" s="58">
        <v>199</v>
      </c>
      <c r="I88" s="58">
        <v>496</v>
      </c>
      <c r="J88" s="58"/>
      <c r="K88" s="58"/>
      <c r="L88" s="58"/>
      <c r="M88" s="58"/>
      <c r="N88" s="58"/>
    </row>
    <row r="89" spans="1:15" x14ac:dyDescent="0.25">
      <c r="A89" s="72"/>
      <c r="B89" s="15" t="s">
        <v>66</v>
      </c>
      <c r="C89" s="58">
        <v>81</v>
      </c>
      <c r="D89" s="58">
        <v>173</v>
      </c>
      <c r="E89" s="58">
        <v>67</v>
      </c>
      <c r="F89" s="58">
        <v>535</v>
      </c>
      <c r="G89" s="58">
        <v>106</v>
      </c>
      <c r="H89" s="58">
        <v>116</v>
      </c>
      <c r="I89" s="58">
        <v>758</v>
      </c>
      <c r="J89" s="58"/>
      <c r="K89" s="58"/>
      <c r="L89" s="58"/>
      <c r="M89" s="58"/>
      <c r="N89" s="58"/>
    </row>
    <row r="90" spans="1:15" x14ac:dyDescent="0.25">
      <c r="A90" s="72"/>
      <c r="B90" s="15" t="s">
        <v>67</v>
      </c>
      <c r="C90" s="58">
        <v>94</v>
      </c>
      <c r="D90" s="58">
        <v>206</v>
      </c>
      <c r="E90" s="58">
        <v>305</v>
      </c>
      <c r="F90" s="58">
        <v>213</v>
      </c>
      <c r="G90" s="58">
        <v>554</v>
      </c>
      <c r="H90" s="58">
        <v>638</v>
      </c>
      <c r="I90" s="58">
        <v>289</v>
      </c>
      <c r="J90" s="58"/>
      <c r="K90" s="58"/>
      <c r="L90" s="58"/>
      <c r="M90" s="58"/>
      <c r="N90" s="58"/>
    </row>
    <row r="91" spans="1:15" x14ac:dyDescent="0.25">
      <c r="A91" s="72"/>
      <c r="B91" s="15" t="s">
        <v>68</v>
      </c>
      <c r="C91" s="58">
        <v>44</v>
      </c>
      <c r="D91" s="58">
        <v>77</v>
      </c>
      <c r="E91" s="58">
        <v>234</v>
      </c>
      <c r="F91" s="58">
        <v>163</v>
      </c>
      <c r="G91" s="58">
        <v>395</v>
      </c>
      <c r="H91" s="58">
        <v>441</v>
      </c>
      <c r="I91" s="58">
        <v>223</v>
      </c>
      <c r="J91" s="58"/>
      <c r="K91" s="58"/>
      <c r="L91" s="58"/>
      <c r="M91" s="58"/>
      <c r="N91" s="58"/>
    </row>
    <row r="92" spans="1:15" ht="15.75" thickBot="1" x14ac:dyDescent="0.3">
      <c r="A92" s="72"/>
      <c r="B92" s="15" t="s">
        <v>69</v>
      </c>
      <c r="C92" s="58">
        <v>19</v>
      </c>
      <c r="D92" s="58">
        <v>47</v>
      </c>
      <c r="E92" s="58">
        <v>378</v>
      </c>
      <c r="F92" s="58">
        <v>89</v>
      </c>
      <c r="G92" s="58">
        <v>632</v>
      </c>
      <c r="H92" s="58">
        <v>709</v>
      </c>
      <c r="I92" s="58">
        <v>131</v>
      </c>
      <c r="J92" s="58"/>
      <c r="K92" s="58"/>
      <c r="L92" s="58"/>
      <c r="M92" s="58"/>
      <c r="N92" s="58"/>
    </row>
    <row r="93" spans="1:15" ht="16.5" thickTop="1" thickBot="1" x14ac:dyDescent="0.3">
      <c r="A93" s="71"/>
      <c r="B93" s="41" t="s">
        <v>1</v>
      </c>
      <c r="C93" s="59">
        <f t="shared" ref="C93:I93" si="22">SUM(C86:C92)</f>
        <v>483</v>
      </c>
      <c r="D93" s="59">
        <f t="shared" si="22"/>
        <v>1018</v>
      </c>
      <c r="E93" s="59">
        <f t="shared" si="22"/>
        <v>1476</v>
      </c>
      <c r="F93" s="59">
        <f t="shared" si="22"/>
        <v>2193</v>
      </c>
      <c r="G93" s="59">
        <f t="shared" si="22"/>
        <v>2550</v>
      </c>
      <c r="H93" s="59">
        <f t="shared" si="22"/>
        <v>2884</v>
      </c>
      <c r="I93" s="59">
        <f t="shared" si="22"/>
        <v>3172</v>
      </c>
      <c r="J93" s="59"/>
      <c r="K93" s="59"/>
      <c r="L93" s="59"/>
      <c r="M93" s="59"/>
      <c r="N93" s="59"/>
      <c r="O93" s="57"/>
    </row>
    <row r="94" spans="1:15" ht="15.75" thickTop="1" x14ac:dyDescent="0.25">
      <c r="A94" s="70" t="s">
        <v>18</v>
      </c>
      <c r="B94" s="15" t="s">
        <v>35</v>
      </c>
      <c r="C94" s="58">
        <v>74</v>
      </c>
      <c r="D94" s="58">
        <v>162</v>
      </c>
      <c r="E94" s="58">
        <v>224</v>
      </c>
      <c r="F94" s="58">
        <v>369</v>
      </c>
      <c r="G94" s="58">
        <v>416</v>
      </c>
      <c r="H94" s="58">
        <v>436</v>
      </c>
      <c r="I94" s="58">
        <v>451</v>
      </c>
      <c r="J94" s="58"/>
      <c r="K94" s="58"/>
      <c r="L94" s="58"/>
      <c r="M94" s="58"/>
      <c r="N94" s="58"/>
    </row>
    <row r="95" spans="1:15" x14ac:dyDescent="0.25">
      <c r="A95" s="72"/>
      <c r="B95" s="15" t="s">
        <v>64</v>
      </c>
      <c r="C95" s="58">
        <v>28</v>
      </c>
      <c r="D95" s="58">
        <v>68</v>
      </c>
      <c r="E95" s="58">
        <v>92</v>
      </c>
      <c r="F95" s="58">
        <v>524</v>
      </c>
      <c r="G95" s="58">
        <v>163</v>
      </c>
      <c r="H95" s="58">
        <v>166</v>
      </c>
      <c r="I95" s="58">
        <v>619</v>
      </c>
      <c r="J95" s="58"/>
      <c r="K95" s="58"/>
      <c r="L95" s="58"/>
      <c r="M95" s="58"/>
      <c r="N95" s="58"/>
    </row>
    <row r="96" spans="1:15" x14ac:dyDescent="0.25">
      <c r="A96" s="72"/>
      <c r="B96" s="15" t="s">
        <v>65</v>
      </c>
      <c r="C96" s="58">
        <v>87</v>
      </c>
      <c r="D96" s="58">
        <v>189</v>
      </c>
      <c r="E96" s="58">
        <v>80</v>
      </c>
      <c r="F96" s="58">
        <v>344</v>
      </c>
      <c r="G96" s="58">
        <v>155</v>
      </c>
      <c r="H96" s="58">
        <v>162</v>
      </c>
      <c r="I96" s="58">
        <v>406</v>
      </c>
      <c r="J96" s="58"/>
      <c r="K96" s="58"/>
      <c r="L96" s="58"/>
      <c r="M96" s="58"/>
      <c r="N96" s="58"/>
    </row>
    <row r="97" spans="1:14" x14ac:dyDescent="0.25">
      <c r="A97" s="72"/>
      <c r="B97" s="15" t="s">
        <v>66</v>
      </c>
      <c r="C97" s="58">
        <v>77</v>
      </c>
      <c r="D97" s="58">
        <v>166</v>
      </c>
      <c r="E97" s="58">
        <v>33</v>
      </c>
      <c r="F97" s="58">
        <v>474</v>
      </c>
      <c r="G97" s="58">
        <v>71</v>
      </c>
      <c r="H97" s="58">
        <v>74</v>
      </c>
      <c r="I97" s="58">
        <v>584</v>
      </c>
      <c r="J97" s="58"/>
      <c r="K97" s="58"/>
      <c r="L97" s="58"/>
      <c r="M97" s="58"/>
      <c r="N97" s="58"/>
    </row>
    <row r="98" spans="1:14" x14ac:dyDescent="0.25">
      <c r="A98" s="72"/>
      <c r="B98" s="15" t="s">
        <v>67</v>
      </c>
      <c r="C98" s="58">
        <v>98</v>
      </c>
      <c r="D98" s="58">
        <v>225</v>
      </c>
      <c r="E98" s="58">
        <v>313</v>
      </c>
      <c r="F98" s="58">
        <v>154</v>
      </c>
      <c r="G98" s="58">
        <v>576</v>
      </c>
      <c r="H98" s="58">
        <v>604</v>
      </c>
      <c r="I98" s="58">
        <v>169</v>
      </c>
      <c r="J98" s="58"/>
      <c r="K98" s="58"/>
      <c r="L98" s="58"/>
      <c r="M98" s="58"/>
      <c r="N98" s="58"/>
    </row>
    <row r="99" spans="1:14" x14ac:dyDescent="0.25">
      <c r="A99" s="72"/>
      <c r="B99" s="15" t="s">
        <v>68</v>
      </c>
      <c r="C99" s="58">
        <v>18</v>
      </c>
      <c r="D99" s="58">
        <v>54</v>
      </c>
      <c r="E99" s="58">
        <v>222</v>
      </c>
      <c r="F99" s="58">
        <v>137</v>
      </c>
      <c r="G99" s="58">
        <v>375</v>
      </c>
      <c r="H99" s="58">
        <v>393</v>
      </c>
      <c r="I99" s="58">
        <v>165</v>
      </c>
      <c r="J99" s="58"/>
      <c r="K99" s="58"/>
      <c r="L99" s="58"/>
      <c r="M99" s="58"/>
      <c r="N99" s="58"/>
    </row>
    <row r="100" spans="1:14" ht="15.75" thickBot="1" x14ac:dyDescent="0.3">
      <c r="A100" s="72"/>
      <c r="B100" s="15" t="s">
        <v>69</v>
      </c>
      <c r="C100" s="58">
        <v>13</v>
      </c>
      <c r="D100" s="58">
        <v>20</v>
      </c>
      <c r="E100" s="58">
        <v>293</v>
      </c>
      <c r="F100" s="58">
        <v>64</v>
      </c>
      <c r="G100" s="58">
        <v>541</v>
      </c>
      <c r="H100" s="58">
        <v>562</v>
      </c>
      <c r="I100" s="58">
        <v>79</v>
      </c>
      <c r="J100" s="58"/>
      <c r="K100" s="58"/>
      <c r="L100" s="58"/>
      <c r="M100" s="58"/>
      <c r="N100" s="58"/>
    </row>
    <row r="101" spans="1:14" ht="16.5" thickTop="1" thickBot="1" x14ac:dyDescent="0.3">
      <c r="A101" s="71"/>
      <c r="B101" s="41" t="s">
        <v>1</v>
      </c>
      <c r="C101" s="59">
        <f t="shared" ref="C101:I101" si="23">SUM(C94:C100)</f>
        <v>395</v>
      </c>
      <c r="D101" s="59">
        <f t="shared" si="23"/>
        <v>884</v>
      </c>
      <c r="E101" s="59">
        <f t="shared" si="23"/>
        <v>1257</v>
      </c>
      <c r="F101" s="59">
        <f t="shared" si="23"/>
        <v>2066</v>
      </c>
      <c r="G101" s="59">
        <f t="shared" si="23"/>
        <v>2297</v>
      </c>
      <c r="H101" s="59">
        <f t="shared" si="23"/>
        <v>2397</v>
      </c>
      <c r="I101" s="59">
        <f t="shared" si="23"/>
        <v>2473</v>
      </c>
      <c r="J101" s="59"/>
      <c r="K101" s="59"/>
      <c r="L101" s="59"/>
      <c r="M101" s="59"/>
      <c r="N101" s="59"/>
    </row>
    <row r="102" spans="1:14" ht="15.75" thickTop="1" x14ac:dyDescent="0.25">
      <c r="A102" s="70" t="s">
        <v>19</v>
      </c>
      <c r="B102" s="15" t="s">
        <v>35</v>
      </c>
      <c r="C102" s="58">
        <v>14</v>
      </c>
      <c r="D102" s="58">
        <v>44</v>
      </c>
      <c r="E102" s="58">
        <v>66</v>
      </c>
      <c r="F102" s="58">
        <v>96</v>
      </c>
      <c r="G102" s="58">
        <v>110</v>
      </c>
      <c r="H102" s="58">
        <v>115</v>
      </c>
      <c r="I102" s="58">
        <v>119</v>
      </c>
      <c r="J102" s="58"/>
      <c r="K102" s="58"/>
      <c r="L102" s="58"/>
      <c r="M102" s="58"/>
      <c r="N102" s="58"/>
    </row>
    <row r="103" spans="1:14" x14ac:dyDescent="0.25">
      <c r="A103" s="72"/>
      <c r="B103" s="15" t="s">
        <v>64</v>
      </c>
      <c r="C103" s="58">
        <v>10</v>
      </c>
      <c r="D103" s="58">
        <v>17</v>
      </c>
      <c r="E103" s="58">
        <v>35</v>
      </c>
      <c r="F103" s="58">
        <v>135</v>
      </c>
      <c r="G103" s="58">
        <v>64</v>
      </c>
      <c r="H103" s="58">
        <v>65</v>
      </c>
      <c r="I103" s="58">
        <v>163</v>
      </c>
      <c r="J103" s="58"/>
      <c r="K103" s="58"/>
      <c r="L103" s="58"/>
      <c r="M103" s="58"/>
      <c r="N103" s="58"/>
    </row>
    <row r="104" spans="1:14" x14ac:dyDescent="0.25">
      <c r="A104" s="72"/>
      <c r="B104" s="15" t="s">
        <v>65</v>
      </c>
      <c r="C104" s="58">
        <v>32</v>
      </c>
      <c r="D104" s="58">
        <v>77</v>
      </c>
      <c r="E104" s="58">
        <v>28</v>
      </c>
      <c r="F104" s="58">
        <v>107</v>
      </c>
      <c r="G104" s="58">
        <v>50</v>
      </c>
      <c r="H104" s="58">
        <v>52</v>
      </c>
      <c r="I104" s="58">
        <v>125</v>
      </c>
      <c r="J104" s="58"/>
      <c r="K104" s="58"/>
      <c r="L104" s="58"/>
      <c r="M104" s="58"/>
      <c r="N104" s="58"/>
    </row>
    <row r="105" spans="1:14" x14ac:dyDescent="0.25">
      <c r="A105" s="72"/>
      <c r="B105" s="15" t="s">
        <v>66</v>
      </c>
      <c r="C105" s="58">
        <v>24</v>
      </c>
      <c r="D105" s="58">
        <v>48</v>
      </c>
      <c r="E105" s="58">
        <v>19</v>
      </c>
      <c r="F105" s="58">
        <v>149</v>
      </c>
      <c r="G105" s="58">
        <v>31</v>
      </c>
      <c r="H105" s="58">
        <v>31</v>
      </c>
      <c r="I105" s="58">
        <v>184</v>
      </c>
      <c r="J105" s="58"/>
      <c r="K105" s="58"/>
      <c r="L105" s="58"/>
      <c r="M105" s="58"/>
      <c r="N105" s="58"/>
    </row>
    <row r="106" spans="1:14" x14ac:dyDescent="0.25">
      <c r="A106" s="72"/>
      <c r="B106" s="15" t="s">
        <v>67</v>
      </c>
      <c r="C106" s="58">
        <v>29</v>
      </c>
      <c r="D106" s="58">
        <v>60</v>
      </c>
      <c r="E106" s="58">
        <v>86</v>
      </c>
      <c r="F106" s="58">
        <v>55</v>
      </c>
      <c r="G106" s="58">
        <v>146</v>
      </c>
      <c r="H106" s="58">
        <v>149</v>
      </c>
      <c r="I106" s="58">
        <v>67</v>
      </c>
      <c r="J106" s="58"/>
      <c r="K106" s="58"/>
      <c r="L106" s="58"/>
      <c r="M106" s="58"/>
      <c r="N106" s="58"/>
    </row>
    <row r="107" spans="1:14" x14ac:dyDescent="0.25">
      <c r="A107" s="72"/>
      <c r="B107" s="15" t="s">
        <v>68</v>
      </c>
      <c r="C107" s="58">
        <v>9</v>
      </c>
      <c r="D107" s="58">
        <v>16</v>
      </c>
      <c r="E107" s="58">
        <v>78</v>
      </c>
      <c r="F107" s="58">
        <v>41</v>
      </c>
      <c r="G107" s="58">
        <v>116</v>
      </c>
      <c r="H107" s="58">
        <v>119</v>
      </c>
      <c r="I107" s="58">
        <v>55</v>
      </c>
      <c r="J107" s="58"/>
      <c r="K107" s="58"/>
      <c r="L107" s="58"/>
      <c r="M107" s="58"/>
      <c r="N107" s="58"/>
    </row>
    <row r="108" spans="1:14" ht="15.75" thickBot="1" x14ac:dyDescent="0.3">
      <c r="A108" s="72"/>
      <c r="B108" s="15" t="s">
        <v>69</v>
      </c>
      <c r="C108" s="58">
        <v>4</v>
      </c>
      <c r="D108" s="58">
        <v>9</v>
      </c>
      <c r="E108" s="58">
        <v>104</v>
      </c>
      <c r="F108" s="58">
        <v>29</v>
      </c>
      <c r="G108" s="58">
        <v>170</v>
      </c>
      <c r="H108" s="58">
        <v>178</v>
      </c>
      <c r="I108" s="58">
        <v>31</v>
      </c>
      <c r="J108" s="58"/>
      <c r="K108" s="58"/>
      <c r="L108" s="58"/>
      <c r="M108" s="58"/>
      <c r="N108" s="58"/>
    </row>
    <row r="109" spans="1:14" ht="16.5" thickTop="1" thickBot="1" x14ac:dyDescent="0.3">
      <c r="A109" s="71"/>
      <c r="B109" s="41" t="s">
        <v>1</v>
      </c>
      <c r="C109" s="59">
        <f t="shared" ref="C109:I109" si="24">SUM(C102:C108)</f>
        <v>122</v>
      </c>
      <c r="D109" s="59">
        <f t="shared" si="24"/>
        <v>271</v>
      </c>
      <c r="E109" s="59">
        <f t="shared" si="24"/>
        <v>416</v>
      </c>
      <c r="F109" s="59">
        <f t="shared" si="24"/>
        <v>612</v>
      </c>
      <c r="G109" s="59">
        <f t="shared" si="24"/>
        <v>687</v>
      </c>
      <c r="H109" s="59">
        <f t="shared" si="24"/>
        <v>709</v>
      </c>
      <c r="I109" s="59">
        <f t="shared" si="24"/>
        <v>744</v>
      </c>
      <c r="J109" s="59"/>
      <c r="K109" s="59"/>
      <c r="L109" s="59"/>
      <c r="M109" s="59"/>
      <c r="N109" s="59"/>
    </row>
    <row r="110" spans="1:14" ht="15.75" thickTop="1" x14ac:dyDescent="0.25">
      <c r="A110" s="70" t="s">
        <v>20</v>
      </c>
      <c r="B110" s="15" t="s">
        <v>35</v>
      </c>
      <c r="C110" s="58">
        <v>48</v>
      </c>
      <c r="D110" s="58">
        <v>104</v>
      </c>
      <c r="E110" s="58">
        <v>141</v>
      </c>
      <c r="F110" s="58">
        <v>224</v>
      </c>
      <c r="G110" s="58">
        <v>262</v>
      </c>
      <c r="H110" s="58">
        <v>277</v>
      </c>
      <c r="I110" s="58">
        <v>284</v>
      </c>
      <c r="J110" s="58"/>
      <c r="K110" s="58"/>
      <c r="L110" s="58"/>
      <c r="M110" s="58"/>
      <c r="N110" s="58"/>
    </row>
    <row r="111" spans="1:14" x14ac:dyDescent="0.25">
      <c r="A111" s="72"/>
      <c r="B111" s="15" t="s">
        <v>64</v>
      </c>
      <c r="C111" s="58">
        <v>13</v>
      </c>
      <c r="D111" s="58">
        <v>35</v>
      </c>
      <c r="E111" s="58">
        <v>51</v>
      </c>
      <c r="F111" s="58">
        <v>252</v>
      </c>
      <c r="G111" s="58">
        <v>88</v>
      </c>
      <c r="H111" s="58">
        <v>95</v>
      </c>
      <c r="I111" s="58">
        <v>329</v>
      </c>
      <c r="J111" s="58"/>
      <c r="K111" s="58"/>
      <c r="L111" s="58"/>
      <c r="M111" s="58"/>
      <c r="N111" s="58"/>
    </row>
    <row r="112" spans="1:14" x14ac:dyDescent="0.25">
      <c r="A112" s="72"/>
      <c r="B112" s="15" t="s">
        <v>65</v>
      </c>
      <c r="C112" s="58">
        <v>53</v>
      </c>
      <c r="D112" s="58">
        <v>120</v>
      </c>
      <c r="E112" s="58">
        <v>45</v>
      </c>
      <c r="F112" s="58">
        <v>188</v>
      </c>
      <c r="G112" s="58">
        <v>83</v>
      </c>
      <c r="H112" s="58">
        <v>86</v>
      </c>
      <c r="I112" s="58">
        <v>247</v>
      </c>
      <c r="J112" s="58"/>
      <c r="K112" s="58"/>
      <c r="L112" s="58"/>
      <c r="M112" s="58"/>
      <c r="N112" s="58"/>
    </row>
    <row r="113" spans="1:14" x14ac:dyDescent="0.25">
      <c r="A113" s="72"/>
      <c r="B113" s="15" t="s">
        <v>66</v>
      </c>
      <c r="C113" s="58">
        <v>40</v>
      </c>
      <c r="D113" s="58">
        <v>82</v>
      </c>
      <c r="E113" s="58">
        <v>23</v>
      </c>
      <c r="F113" s="58">
        <v>243</v>
      </c>
      <c r="G113" s="58">
        <v>47</v>
      </c>
      <c r="H113" s="58">
        <v>51</v>
      </c>
      <c r="I113" s="58">
        <v>289</v>
      </c>
      <c r="J113" s="58"/>
      <c r="K113" s="58"/>
      <c r="L113" s="58"/>
      <c r="M113" s="58"/>
      <c r="N113" s="58"/>
    </row>
    <row r="114" spans="1:14" x14ac:dyDescent="0.25">
      <c r="A114" s="72"/>
      <c r="B114" s="15" t="s">
        <v>67</v>
      </c>
      <c r="C114" s="58">
        <v>50</v>
      </c>
      <c r="D114" s="58">
        <v>103</v>
      </c>
      <c r="E114" s="58">
        <v>155</v>
      </c>
      <c r="F114" s="58">
        <v>79</v>
      </c>
      <c r="G114" s="58">
        <v>299</v>
      </c>
      <c r="H114" s="58">
        <v>317</v>
      </c>
      <c r="I114" s="58">
        <v>100</v>
      </c>
      <c r="J114" s="58"/>
      <c r="K114" s="58"/>
      <c r="L114" s="58"/>
      <c r="M114" s="58"/>
      <c r="N114" s="58"/>
    </row>
    <row r="115" spans="1:14" x14ac:dyDescent="0.25">
      <c r="A115" s="72"/>
      <c r="B115" s="15" t="s">
        <v>68</v>
      </c>
      <c r="C115" s="58">
        <v>16</v>
      </c>
      <c r="D115" s="58">
        <v>32</v>
      </c>
      <c r="E115" s="58">
        <v>115</v>
      </c>
      <c r="F115" s="58">
        <v>69</v>
      </c>
      <c r="G115" s="58">
        <v>218</v>
      </c>
      <c r="H115" s="58">
        <v>232</v>
      </c>
      <c r="I115" s="58">
        <v>92</v>
      </c>
      <c r="J115" s="58"/>
      <c r="K115" s="58"/>
      <c r="L115" s="58"/>
      <c r="M115" s="58"/>
      <c r="N115" s="58"/>
    </row>
    <row r="116" spans="1:14" ht="15.75" thickBot="1" x14ac:dyDescent="0.3">
      <c r="A116" s="72"/>
      <c r="B116" s="15" t="s">
        <v>69</v>
      </c>
      <c r="C116" s="58">
        <v>10</v>
      </c>
      <c r="D116" s="58">
        <v>17</v>
      </c>
      <c r="E116" s="58">
        <v>169</v>
      </c>
      <c r="F116" s="58">
        <v>39</v>
      </c>
      <c r="G116" s="58">
        <v>274</v>
      </c>
      <c r="H116" s="58">
        <v>285</v>
      </c>
      <c r="I116" s="58">
        <v>52</v>
      </c>
      <c r="J116" s="58"/>
      <c r="K116" s="58"/>
      <c r="L116" s="58"/>
      <c r="M116" s="58"/>
      <c r="N116" s="58"/>
    </row>
    <row r="117" spans="1:14" ht="16.5" thickTop="1" thickBot="1" x14ac:dyDescent="0.3">
      <c r="A117" s="71"/>
      <c r="B117" s="41" t="s">
        <v>1</v>
      </c>
      <c r="C117" s="59">
        <f t="shared" ref="C117:I117" si="25">SUM(C110:C116)</f>
        <v>230</v>
      </c>
      <c r="D117" s="59">
        <f t="shared" si="25"/>
        <v>493</v>
      </c>
      <c r="E117" s="59">
        <f t="shared" si="25"/>
        <v>699</v>
      </c>
      <c r="F117" s="59">
        <f t="shared" si="25"/>
        <v>1094</v>
      </c>
      <c r="G117" s="59">
        <f t="shared" si="25"/>
        <v>1271</v>
      </c>
      <c r="H117" s="59">
        <f t="shared" si="25"/>
        <v>1343</v>
      </c>
      <c r="I117" s="59">
        <f t="shared" si="25"/>
        <v>1393</v>
      </c>
      <c r="J117" s="59"/>
      <c r="K117" s="59"/>
      <c r="L117" s="59"/>
      <c r="M117" s="59"/>
      <c r="N117" s="59"/>
    </row>
    <row r="118" spans="1:14" ht="15.75" thickTop="1" x14ac:dyDescent="0.25">
      <c r="A118" s="70" t="s">
        <v>21</v>
      </c>
      <c r="B118" s="15" t="s">
        <v>35</v>
      </c>
      <c r="C118" s="58">
        <v>70</v>
      </c>
      <c r="D118" s="58">
        <v>132</v>
      </c>
      <c r="E118" s="58">
        <v>185</v>
      </c>
      <c r="F118" s="58">
        <v>275</v>
      </c>
      <c r="G118" s="58">
        <v>314</v>
      </c>
      <c r="H118" s="58">
        <v>335</v>
      </c>
      <c r="I118" s="58">
        <v>350</v>
      </c>
      <c r="J118" s="58"/>
      <c r="K118" s="58"/>
      <c r="L118" s="58"/>
      <c r="M118" s="58"/>
      <c r="N118" s="58"/>
    </row>
    <row r="119" spans="1:14" x14ac:dyDescent="0.25">
      <c r="A119" s="72"/>
      <c r="B119" s="15" t="s">
        <v>64</v>
      </c>
      <c r="C119" s="58">
        <v>54</v>
      </c>
      <c r="D119" s="58">
        <v>103</v>
      </c>
      <c r="E119" s="58">
        <v>139</v>
      </c>
      <c r="F119" s="58">
        <v>350</v>
      </c>
      <c r="G119" s="58">
        <v>235</v>
      </c>
      <c r="H119" s="58">
        <v>249</v>
      </c>
      <c r="I119" s="58">
        <v>434</v>
      </c>
      <c r="J119" s="58"/>
      <c r="K119" s="58"/>
      <c r="L119" s="58"/>
      <c r="M119" s="58"/>
      <c r="N119" s="58"/>
    </row>
    <row r="120" spans="1:14" x14ac:dyDescent="0.25">
      <c r="A120" s="72"/>
      <c r="B120" s="15" t="s">
        <v>65</v>
      </c>
      <c r="C120" s="58">
        <v>89</v>
      </c>
      <c r="D120" s="58">
        <v>195</v>
      </c>
      <c r="E120" s="58">
        <v>78</v>
      </c>
      <c r="F120" s="58">
        <v>285</v>
      </c>
      <c r="G120" s="58">
        <v>142</v>
      </c>
      <c r="H120" s="58">
        <v>147</v>
      </c>
      <c r="I120" s="58">
        <v>351</v>
      </c>
      <c r="J120" s="58"/>
      <c r="K120" s="58"/>
      <c r="L120" s="58"/>
      <c r="M120" s="58"/>
      <c r="N120" s="58"/>
    </row>
    <row r="121" spans="1:14" x14ac:dyDescent="0.25">
      <c r="A121" s="72"/>
      <c r="B121" s="15" t="s">
        <v>66</v>
      </c>
      <c r="C121" s="58">
        <v>70</v>
      </c>
      <c r="D121" s="58">
        <v>158</v>
      </c>
      <c r="E121" s="58">
        <v>39</v>
      </c>
      <c r="F121" s="58">
        <v>442</v>
      </c>
      <c r="G121" s="58">
        <v>85</v>
      </c>
      <c r="H121" s="58">
        <v>91</v>
      </c>
      <c r="I121" s="58">
        <v>561</v>
      </c>
      <c r="J121" s="58"/>
      <c r="K121" s="58"/>
      <c r="L121" s="58"/>
      <c r="M121" s="58"/>
      <c r="N121" s="58"/>
    </row>
    <row r="122" spans="1:14" x14ac:dyDescent="0.25">
      <c r="A122" s="72"/>
      <c r="B122" s="15" t="s">
        <v>67</v>
      </c>
      <c r="C122" s="58">
        <v>78</v>
      </c>
      <c r="D122" s="58">
        <v>146</v>
      </c>
      <c r="E122" s="58">
        <v>216</v>
      </c>
      <c r="F122" s="58">
        <v>203</v>
      </c>
      <c r="G122" s="58">
        <v>391</v>
      </c>
      <c r="H122" s="58">
        <v>419</v>
      </c>
      <c r="I122" s="58">
        <v>266</v>
      </c>
      <c r="J122" s="58"/>
      <c r="K122" s="58"/>
      <c r="L122" s="58"/>
      <c r="M122" s="58"/>
      <c r="N122" s="58"/>
    </row>
    <row r="123" spans="1:14" x14ac:dyDescent="0.25">
      <c r="A123" s="72"/>
      <c r="B123" s="15" t="s">
        <v>68</v>
      </c>
      <c r="C123" s="58">
        <v>21</v>
      </c>
      <c r="D123" s="58">
        <v>54</v>
      </c>
      <c r="E123" s="58">
        <v>201</v>
      </c>
      <c r="F123" s="58">
        <v>122</v>
      </c>
      <c r="G123" s="58">
        <v>321</v>
      </c>
      <c r="H123" s="58">
        <v>339</v>
      </c>
      <c r="I123" s="58">
        <v>155</v>
      </c>
      <c r="J123" s="58"/>
      <c r="K123" s="58"/>
      <c r="L123" s="58"/>
      <c r="M123" s="58"/>
      <c r="N123" s="58"/>
    </row>
    <row r="124" spans="1:14" ht="15.75" thickBot="1" x14ac:dyDescent="0.3">
      <c r="A124" s="72"/>
      <c r="B124" s="15" t="s">
        <v>69</v>
      </c>
      <c r="C124" s="58">
        <v>13</v>
      </c>
      <c r="D124" s="58">
        <v>30</v>
      </c>
      <c r="E124" s="58">
        <v>277</v>
      </c>
      <c r="F124" s="58">
        <v>72</v>
      </c>
      <c r="G124" s="58">
        <v>506</v>
      </c>
      <c r="H124" s="58">
        <v>531</v>
      </c>
      <c r="I124" s="58">
        <v>94</v>
      </c>
      <c r="J124" s="58"/>
      <c r="K124" s="58"/>
      <c r="L124" s="58"/>
      <c r="M124" s="58"/>
      <c r="N124" s="58"/>
    </row>
    <row r="125" spans="1:14" ht="16.5" thickTop="1" thickBot="1" x14ac:dyDescent="0.3">
      <c r="A125" s="71"/>
      <c r="B125" s="41" t="s">
        <v>1</v>
      </c>
      <c r="C125" s="59">
        <f t="shared" ref="C125:I125" si="26">SUM(C118:C124)</f>
        <v>395</v>
      </c>
      <c r="D125" s="59">
        <f t="shared" si="26"/>
        <v>818</v>
      </c>
      <c r="E125" s="59">
        <f t="shared" si="26"/>
        <v>1135</v>
      </c>
      <c r="F125" s="59">
        <f t="shared" si="26"/>
        <v>1749</v>
      </c>
      <c r="G125" s="59">
        <f t="shared" si="26"/>
        <v>1994</v>
      </c>
      <c r="H125" s="59">
        <f t="shared" si="26"/>
        <v>2111</v>
      </c>
      <c r="I125" s="59">
        <f>SUM(I118:I124)</f>
        <v>2211</v>
      </c>
      <c r="J125" s="59"/>
      <c r="K125" s="59"/>
      <c r="L125" s="59"/>
      <c r="M125" s="59"/>
      <c r="N125" s="59"/>
    </row>
    <row r="126" spans="1:14" ht="15.75" thickTop="1" x14ac:dyDescent="0.25">
      <c r="A126" s="70" t="s">
        <v>22</v>
      </c>
      <c r="B126" s="15" t="s">
        <v>35</v>
      </c>
      <c r="C126" s="58">
        <v>93</v>
      </c>
      <c r="D126" s="58">
        <v>190</v>
      </c>
      <c r="E126" s="58">
        <v>289</v>
      </c>
      <c r="F126" s="58">
        <v>445</v>
      </c>
      <c r="G126" s="58">
        <v>531</v>
      </c>
      <c r="H126" s="58">
        <v>552</v>
      </c>
      <c r="I126" s="58">
        <v>567</v>
      </c>
      <c r="J126" s="58"/>
      <c r="K126" s="58"/>
      <c r="L126" s="58"/>
      <c r="M126" s="58"/>
      <c r="N126" s="58"/>
    </row>
    <row r="127" spans="1:14" x14ac:dyDescent="0.25">
      <c r="A127" s="72"/>
      <c r="B127" s="15" t="s">
        <v>64</v>
      </c>
      <c r="C127" s="58">
        <v>47</v>
      </c>
      <c r="D127" s="58">
        <v>100</v>
      </c>
      <c r="E127" s="58">
        <v>143</v>
      </c>
      <c r="F127" s="58">
        <v>540</v>
      </c>
      <c r="G127" s="58">
        <v>248</v>
      </c>
      <c r="H127" s="58">
        <v>264</v>
      </c>
      <c r="I127" s="58">
        <v>684</v>
      </c>
      <c r="J127" s="58"/>
      <c r="K127" s="58"/>
      <c r="L127" s="58"/>
      <c r="M127" s="58"/>
      <c r="N127" s="58"/>
    </row>
    <row r="128" spans="1:14" x14ac:dyDescent="0.25">
      <c r="A128" s="72"/>
      <c r="B128" s="15" t="s">
        <v>65</v>
      </c>
      <c r="C128" s="58">
        <v>146</v>
      </c>
      <c r="D128" s="58">
        <v>310</v>
      </c>
      <c r="E128" s="58">
        <v>107</v>
      </c>
      <c r="F128" s="58">
        <v>388</v>
      </c>
      <c r="G128" s="58">
        <v>188</v>
      </c>
      <c r="H128" s="58">
        <v>204</v>
      </c>
      <c r="I128" s="58">
        <v>478</v>
      </c>
      <c r="J128" s="58"/>
      <c r="K128" s="58"/>
      <c r="L128" s="58"/>
      <c r="M128" s="58"/>
      <c r="N128" s="58"/>
    </row>
    <row r="129" spans="1:14" x14ac:dyDescent="0.25">
      <c r="A129" s="72"/>
      <c r="B129" s="15" t="s">
        <v>66</v>
      </c>
      <c r="C129" s="58">
        <v>88</v>
      </c>
      <c r="D129" s="58">
        <v>184</v>
      </c>
      <c r="E129" s="58">
        <v>58</v>
      </c>
      <c r="F129" s="58">
        <v>609</v>
      </c>
      <c r="G129" s="58">
        <v>100</v>
      </c>
      <c r="H129" s="58">
        <v>104</v>
      </c>
      <c r="I129" s="58">
        <v>742</v>
      </c>
      <c r="J129" s="58"/>
      <c r="K129" s="58"/>
      <c r="L129" s="58"/>
      <c r="M129" s="58"/>
      <c r="N129" s="58"/>
    </row>
    <row r="130" spans="1:14" x14ac:dyDescent="0.25">
      <c r="A130" s="72"/>
      <c r="B130" s="15" t="s">
        <v>67</v>
      </c>
      <c r="C130" s="58">
        <v>124</v>
      </c>
      <c r="D130" s="58">
        <v>251</v>
      </c>
      <c r="E130" s="58">
        <v>361</v>
      </c>
      <c r="F130" s="58">
        <v>219</v>
      </c>
      <c r="G130" s="58">
        <v>636</v>
      </c>
      <c r="H130" s="58">
        <v>665</v>
      </c>
      <c r="I130" s="58">
        <v>271</v>
      </c>
      <c r="J130" s="58"/>
      <c r="K130" s="58"/>
      <c r="L130" s="58"/>
      <c r="M130" s="58"/>
      <c r="N130" s="58"/>
    </row>
    <row r="131" spans="1:14" x14ac:dyDescent="0.25">
      <c r="A131" s="72"/>
      <c r="B131" s="15" t="s">
        <v>68</v>
      </c>
      <c r="C131" s="58">
        <v>37</v>
      </c>
      <c r="D131" s="58">
        <v>79</v>
      </c>
      <c r="E131" s="58">
        <v>261</v>
      </c>
      <c r="F131" s="58">
        <v>157</v>
      </c>
      <c r="G131" s="58">
        <v>434</v>
      </c>
      <c r="H131" s="58">
        <v>458</v>
      </c>
      <c r="I131" s="58">
        <v>215</v>
      </c>
      <c r="J131" s="58"/>
      <c r="K131" s="58"/>
      <c r="L131" s="58"/>
      <c r="M131" s="58"/>
      <c r="N131" s="58"/>
    </row>
    <row r="132" spans="1:14" ht="15.75" thickBot="1" x14ac:dyDescent="0.3">
      <c r="A132" s="72"/>
      <c r="B132" s="15" t="s">
        <v>69</v>
      </c>
      <c r="C132" s="58">
        <v>14</v>
      </c>
      <c r="D132" s="58">
        <v>45</v>
      </c>
      <c r="E132" s="58">
        <v>426</v>
      </c>
      <c r="F132" s="58">
        <v>86</v>
      </c>
      <c r="G132" s="58">
        <v>683</v>
      </c>
      <c r="H132" s="58">
        <v>714</v>
      </c>
      <c r="I132" s="58">
        <v>110</v>
      </c>
      <c r="J132" s="58"/>
      <c r="K132" s="58"/>
      <c r="L132" s="58"/>
      <c r="M132" s="58"/>
      <c r="N132" s="58"/>
    </row>
    <row r="133" spans="1:14" ht="16.5" thickTop="1" thickBot="1" x14ac:dyDescent="0.3">
      <c r="A133" s="71"/>
      <c r="B133" s="41" t="s">
        <v>1</v>
      </c>
      <c r="C133" s="59">
        <f t="shared" ref="C133:I133" si="27">SUM(C126:C132)</f>
        <v>549</v>
      </c>
      <c r="D133" s="59">
        <f t="shared" si="27"/>
        <v>1159</v>
      </c>
      <c r="E133" s="59">
        <f t="shared" si="27"/>
        <v>1645</v>
      </c>
      <c r="F133" s="59">
        <f t="shared" si="27"/>
        <v>2444</v>
      </c>
      <c r="G133" s="59">
        <f t="shared" si="27"/>
        <v>2820</v>
      </c>
      <c r="H133" s="59">
        <f t="shared" si="27"/>
        <v>2961</v>
      </c>
      <c r="I133" s="59">
        <f t="shared" si="27"/>
        <v>3067</v>
      </c>
      <c r="J133" s="59"/>
      <c r="K133" s="59"/>
      <c r="L133" s="59"/>
      <c r="M133" s="59"/>
      <c r="N133" s="59"/>
    </row>
    <row r="134" spans="1:14" ht="15.75" thickTop="1" x14ac:dyDescent="0.25">
      <c r="A134" s="70" t="s">
        <v>23</v>
      </c>
      <c r="B134" s="15" t="s">
        <v>35</v>
      </c>
      <c r="C134" s="58">
        <v>17</v>
      </c>
      <c r="D134" s="58">
        <v>41</v>
      </c>
      <c r="E134" s="58">
        <v>63</v>
      </c>
      <c r="F134" s="58">
        <v>87</v>
      </c>
      <c r="G134" s="58">
        <v>103</v>
      </c>
      <c r="H134" s="58">
        <v>106</v>
      </c>
      <c r="I134" s="58">
        <v>110</v>
      </c>
      <c r="J134" s="58"/>
      <c r="K134" s="58"/>
      <c r="L134" s="58"/>
      <c r="M134" s="58"/>
      <c r="N134" s="58"/>
    </row>
    <row r="135" spans="1:14" x14ac:dyDescent="0.25">
      <c r="A135" s="72"/>
      <c r="B135" s="15" t="s">
        <v>64</v>
      </c>
      <c r="C135" s="58">
        <v>22</v>
      </c>
      <c r="D135" s="58">
        <v>44</v>
      </c>
      <c r="E135" s="58">
        <v>62</v>
      </c>
      <c r="F135" s="58">
        <v>133</v>
      </c>
      <c r="G135" s="58">
        <v>87</v>
      </c>
      <c r="H135" s="58">
        <v>89</v>
      </c>
      <c r="I135" s="58">
        <v>160</v>
      </c>
      <c r="J135" s="58"/>
      <c r="K135" s="58"/>
      <c r="L135" s="58"/>
      <c r="M135" s="58"/>
      <c r="N135" s="58"/>
    </row>
    <row r="136" spans="1:14" x14ac:dyDescent="0.25">
      <c r="A136" s="72"/>
      <c r="B136" s="15" t="s">
        <v>65</v>
      </c>
      <c r="C136" s="58">
        <v>59</v>
      </c>
      <c r="D136" s="58">
        <v>121</v>
      </c>
      <c r="E136" s="58">
        <v>60</v>
      </c>
      <c r="F136" s="58">
        <v>110</v>
      </c>
      <c r="G136" s="58">
        <v>85</v>
      </c>
      <c r="H136" s="58">
        <v>91</v>
      </c>
      <c r="I136" s="58">
        <v>138</v>
      </c>
      <c r="J136" s="58"/>
      <c r="K136" s="58"/>
      <c r="L136" s="58"/>
      <c r="M136" s="58"/>
      <c r="N136" s="58"/>
    </row>
    <row r="137" spans="1:14" x14ac:dyDescent="0.25">
      <c r="A137" s="72"/>
      <c r="B137" s="15" t="s">
        <v>66</v>
      </c>
      <c r="C137" s="58">
        <v>29</v>
      </c>
      <c r="D137" s="58">
        <v>61</v>
      </c>
      <c r="E137" s="58">
        <v>35</v>
      </c>
      <c r="F137" s="58">
        <v>213</v>
      </c>
      <c r="G137" s="58">
        <v>55</v>
      </c>
      <c r="H137" s="58">
        <v>57</v>
      </c>
      <c r="I137" s="58">
        <v>272</v>
      </c>
      <c r="J137" s="58"/>
      <c r="K137" s="58"/>
      <c r="L137" s="58"/>
      <c r="M137" s="58"/>
      <c r="N137" s="58"/>
    </row>
    <row r="138" spans="1:14" x14ac:dyDescent="0.25">
      <c r="A138" s="72"/>
      <c r="B138" s="15" t="s">
        <v>67</v>
      </c>
      <c r="C138" s="58">
        <v>31</v>
      </c>
      <c r="D138" s="58">
        <v>66</v>
      </c>
      <c r="E138" s="58">
        <v>99</v>
      </c>
      <c r="F138" s="58">
        <v>77</v>
      </c>
      <c r="G138" s="58">
        <v>147</v>
      </c>
      <c r="H138" s="58">
        <v>155</v>
      </c>
      <c r="I138" s="58">
        <v>92</v>
      </c>
      <c r="J138" s="58"/>
      <c r="K138" s="58"/>
      <c r="L138" s="58"/>
      <c r="M138" s="58"/>
      <c r="N138" s="58"/>
    </row>
    <row r="139" spans="1:14" x14ac:dyDescent="0.25">
      <c r="A139" s="72"/>
      <c r="B139" s="15" t="s">
        <v>68</v>
      </c>
      <c r="C139" s="58">
        <v>18</v>
      </c>
      <c r="D139" s="58">
        <v>43</v>
      </c>
      <c r="E139" s="58">
        <v>84</v>
      </c>
      <c r="F139" s="58">
        <v>77</v>
      </c>
      <c r="G139" s="58">
        <v>126</v>
      </c>
      <c r="H139" s="58">
        <v>134</v>
      </c>
      <c r="I139" s="58">
        <v>93</v>
      </c>
      <c r="J139" s="58"/>
      <c r="K139" s="58"/>
      <c r="L139" s="58"/>
      <c r="M139" s="58"/>
      <c r="N139" s="58"/>
    </row>
    <row r="140" spans="1:14" ht="15.75" thickBot="1" x14ac:dyDescent="0.3">
      <c r="A140" s="72"/>
      <c r="B140" s="15" t="s">
        <v>69</v>
      </c>
      <c r="C140" s="58">
        <v>14</v>
      </c>
      <c r="D140" s="58">
        <v>20</v>
      </c>
      <c r="E140" s="58">
        <v>163</v>
      </c>
      <c r="F140" s="58">
        <v>49</v>
      </c>
      <c r="G140" s="58">
        <v>247</v>
      </c>
      <c r="H140" s="58">
        <v>261</v>
      </c>
      <c r="I140" s="58">
        <v>58</v>
      </c>
      <c r="J140" s="58"/>
      <c r="K140" s="58"/>
      <c r="L140" s="58"/>
      <c r="M140" s="58"/>
      <c r="N140" s="58"/>
    </row>
    <row r="141" spans="1:14" ht="16.5" thickTop="1" thickBot="1" x14ac:dyDescent="0.3">
      <c r="A141" s="71"/>
      <c r="B141" s="41" t="s">
        <v>1</v>
      </c>
      <c r="C141" s="59">
        <f t="shared" ref="C141:I141" si="28">SUM(C134:C140)</f>
        <v>190</v>
      </c>
      <c r="D141" s="59">
        <f t="shared" si="28"/>
        <v>396</v>
      </c>
      <c r="E141" s="59">
        <f t="shared" si="28"/>
        <v>566</v>
      </c>
      <c r="F141" s="59">
        <f t="shared" si="28"/>
        <v>746</v>
      </c>
      <c r="G141" s="59">
        <f t="shared" si="28"/>
        <v>850</v>
      </c>
      <c r="H141" s="59">
        <f t="shared" si="28"/>
        <v>893</v>
      </c>
      <c r="I141" s="59">
        <f t="shared" si="28"/>
        <v>923</v>
      </c>
      <c r="J141" s="59"/>
      <c r="K141" s="59"/>
      <c r="L141" s="59"/>
      <c r="M141" s="59"/>
      <c r="N141" s="59"/>
    </row>
    <row r="142" spans="1:14" ht="15.75" thickTop="1" x14ac:dyDescent="0.25">
      <c r="A142" s="70" t="s">
        <v>24</v>
      </c>
      <c r="B142" s="15" t="s">
        <v>35</v>
      </c>
      <c r="C142" s="58">
        <v>30</v>
      </c>
      <c r="D142" s="58">
        <v>61</v>
      </c>
      <c r="E142" s="58">
        <v>80</v>
      </c>
      <c r="F142" s="58">
        <v>116</v>
      </c>
      <c r="G142" s="58">
        <v>138</v>
      </c>
      <c r="H142" s="58">
        <v>147</v>
      </c>
      <c r="I142" s="58">
        <v>151</v>
      </c>
      <c r="J142" s="58"/>
      <c r="K142" s="58"/>
      <c r="L142" s="58"/>
      <c r="M142" s="58"/>
      <c r="N142" s="58"/>
    </row>
    <row r="143" spans="1:14" x14ac:dyDescent="0.25">
      <c r="A143" s="72"/>
      <c r="B143" s="15" t="s">
        <v>64</v>
      </c>
      <c r="C143" s="58">
        <v>18</v>
      </c>
      <c r="D143" s="58">
        <v>37</v>
      </c>
      <c r="E143" s="58">
        <v>61</v>
      </c>
      <c r="F143" s="58">
        <v>200</v>
      </c>
      <c r="G143" s="58">
        <v>93</v>
      </c>
      <c r="H143" s="58">
        <v>96</v>
      </c>
      <c r="I143" s="58">
        <v>236</v>
      </c>
      <c r="J143" s="58"/>
      <c r="K143" s="58"/>
      <c r="L143" s="58"/>
      <c r="M143" s="58"/>
      <c r="N143" s="58"/>
    </row>
    <row r="144" spans="1:14" x14ac:dyDescent="0.25">
      <c r="A144" s="72"/>
      <c r="B144" s="15" t="s">
        <v>65</v>
      </c>
      <c r="C144" s="58">
        <v>62</v>
      </c>
      <c r="D144" s="58">
        <v>118</v>
      </c>
      <c r="E144" s="58">
        <v>63</v>
      </c>
      <c r="F144" s="58">
        <v>129</v>
      </c>
      <c r="G144" s="58">
        <v>101</v>
      </c>
      <c r="H144" s="58">
        <v>103</v>
      </c>
      <c r="I144" s="58">
        <v>157</v>
      </c>
      <c r="J144" s="58"/>
      <c r="K144" s="58"/>
      <c r="L144" s="58"/>
      <c r="M144" s="58"/>
      <c r="N144" s="58"/>
    </row>
    <row r="145" spans="1:14" x14ac:dyDescent="0.25">
      <c r="A145" s="72"/>
      <c r="B145" s="15" t="s">
        <v>66</v>
      </c>
      <c r="C145" s="58">
        <v>19</v>
      </c>
      <c r="D145" s="58">
        <v>53</v>
      </c>
      <c r="E145" s="58">
        <v>35</v>
      </c>
      <c r="F145" s="58">
        <v>254</v>
      </c>
      <c r="G145" s="58">
        <v>57</v>
      </c>
      <c r="H145" s="58">
        <v>61</v>
      </c>
      <c r="I145" s="58">
        <v>315</v>
      </c>
      <c r="J145" s="58"/>
      <c r="K145" s="58"/>
      <c r="L145" s="58"/>
      <c r="M145" s="58"/>
      <c r="N145" s="58"/>
    </row>
    <row r="146" spans="1:14" x14ac:dyDescent="0.25">
      <c r="A146" s="72"/>
      <c r="B146" s="15" t="s">
        <v>67</v>
      </c>
      <c r="C146" s="58">
        <v>46</v>
      </c>
      <c r="D146" s="58">
        <v>92</v>
      </c>
      <c r="E146" s="58">
        <v>133</v>
      </c>
      <c r="F146" s="58">
        <v>87</v>
      </c>
      <c r="G146" s="58">
        <v>220</v>
      </c>
      <c r="H146" s="58">
        <v>229</v>
      </c>
      <c r="I146" s="58">
        <v>98</v>
      </c>
      <c r="J146" s="58"/>
      <c r="K146" s="58"/>
      <c r="L146" s="58"/>
      <c r="M146" s="58"/>
      <c r="N146" s="58"/>
    </row>
    <row r="147" spans="1:14" x14ac:dyDescent="0.25">
      <c r="A147" s="72"/>
      <c r="B147" s="15" t="s">
        <v>68</v>
      </c>
      <c r="C147" s="58">
        <v>26</v>
      </c>
      <c r="D147" s="58">
        <v>48</v>
      </c>
      <c r="E147" s="58">
        <v>87</v>
      </c>
      <c r="F147" s="58">
        <v>91</v>
      </c>
      <c r="G147" s="58">
        <v>147</v>
      </c>
      <c r="H147" s="58">
        <v>155</v>
      </c>
      <c r="I147" s="58">
        <v>106</v>
      </c>
      <c r="J147" s="58"/>
      <c r="K147" s="58"/>
      <c r="L147" s="58"/>
      <c r="M147" s="58"/>
      <c r="N147" s="58"/>
    </row>
    <row r="148" spans="1:14" ht="15.75" thickBot="1" x14ac:dyDescent="0.3">
      <c r="A148" s="72"/>
      <c r="B148" s="15" t="s">
        <v>69</v>
      </c>
      <c r="C148" s="58">
        <v>7</v>
      </c>
      <c r="D148" s="58">
        <v>23</v>
      </c>
      <c r="E148" s="58">
        <v>184</v>
      </c>
      <c r="F148" s="58">
        <v>50</v>
      </c>
      <c r="G148" s="58">
        <v>291</v>
      </c>
      <c r="H148" s="58">
        <v>300</v>
      </c>
      <c r="I148" s="58">
        <v>63</v>
      </c>
      <c r="J148" s="58"/>
      <c r="K148" s="58"/>
      <c r="L148" s="58"/>
      <c r="M148" s="58"/>
      <c r="N148" s="58"/>
    </row>
    <row r="149" spans="1:14" ht="16.5" thickTop="1" thickBot="1" x14ac:dyDescent="0.3">
      <c r="A149" s="71"/>
      <c r="B149" s="41" t="s">
        <v>1</v>
      </c>
      <c r="C149" s="59">
        <f t="shared" ref="C149:I149" si="29">SUM(C142:C148)</f>
        <v>208</v>
      </c>
      <c r="D149" s="59">
        <f t="shared" si="29"/>
        <v>432</v>
      </c>
      <c r="E149" s="59">
        <f t="shared" si="29"/>
        <v>643</v>
      </c>
      <c r="F149" s="59">
        <f t="shared" si="29"/>
        <v>927</v>
      </c>
      <c r="G149" s="59">
        <f t="shared" si="29"/>
        <v>1047</v>
      </c>
      <c r="H149" s="59">
        <f t="shared" si="29"/>
        <v>1091</v>
      </c>
      <c r="I149" s="59">
        <f t="shared" si="29"/>
        <v>1126</v>
      </c>
      <c r="J149" s="59"/>
      <c r="K149" s="59"/>
      <c r="L149" s="59"/>
      <c r="M149" s="59"/>
      <c r="N149" s="59"/>
    </row>
    <row r="150" spans="1:14" ht="15.75" thickTop="1" x14ac:dyDescent="0.25">
      <c r="A150" s="70" t="s">
        <v>25</v>
      </c>
      <c r="B150" s="15" t="s">
        <v>35</v>
      </c>
      <c r="C150" s="58">
        <v>27</v>
      </c>
      <c r="D150" s="58">
        <v>50</v>
      </c>
      <c r="E150" s="58">
        <v>68</v>
      </c>
      <c r="F150" s="58">
        <v>96</v>
      </c>
      <c r="G150" s="58">
        <v>109</v>
      </c>
      <c r="H150" s="58">
        <v>113</v>
      </c>
      <c r="I150" s="58">
        <v>113</v>
      </c>
      <c r="J150" s="58"/>
      <c r="K150" s="58"/>
      <c r="L150" s="58"/>
      <c r="M150" s="58"/>
      <c r="N150" s="58"/>
    </row>
    <row r="151" spans="1:14" x14ac:dyDescent="0.25">
      <c r="A151" s="72"/>
      <c r="B151" s="15" t="s">
        <v>64</v>
      </c>
      <c r="C151" s="58">
        <v>20</v>
      </c>
      <c r="D151" s="58">
        <v>36</v>
      </c>
      <c r="E151" s="58">
        <v>49</v>
      </c>
      <c r="F151" s="58">
        <v>88</v>
      </c>
      <c r="G151" s="58">
        <v>86</v>
      </c>
      <c r="H151" s="58">
        <v>92</v>
      </c>
      <c r="I151" s="58">
        <v>122</v>
      </c>
      <c r="J151" s="58"/>
      <c r="K151" s="58"/>
      <c r="L151" s="58"/>
      <c r="M151" s="58"/>
      <c r="N151" s="58"/>
    </row>
    <row r="152" spans="1:14" x14ac:dyDescent="0.25">
      <c r="A152" s="72"/>
      <c r="B152" s="15" t="s">
        <v>65</v>
      </c>
      <c r="C152" s="58">
        <v>42</v>
      </c>
      <c r="D152" s="58">
        <v>96</v>
      </c>
      <c r="E152" s="58">
        <v>64</v>
      </c>
      <c r="F152" s="58">
        <v>107</v>
      </c>
      <c r="G152" s="58">
        <v>103</v>
      </c>
      <c r="H152" s="58">
        <v>106</v>
      </c>
      <c r="I152" s="58">
        <v>120</v>
      </c>
      <c r="J152" s="58"/>
      <c r="K152" s="58"/>
      <c r="L152" s="58"/>
      <c r="M152" s="58"/>
      <c r="N152" s="58"/>
    </row>
    <row r="153" spans="1:14" x14ac:dyDescent="0.25">
      <c r="A153" s="72"/>
      <c r="B153" s="15" t="s">
        <v>66</v>
      </c>
      <c r="C153" s="58">
        <v>22</v>
      </c>
      <c r="D153" s="58">
        <v>53</v>
      </c>
      <c r="E153" s="58">
        <v>49</v>
      </c>
      <c r="F153" s="58">
        <v>193</v>
      </c>
      <c r="G153" s="58">
        <v>91</v>
      </c>
      <c r="H153" s="58">
        <v>98</v>
      </c>
      <c r="I153" s="58">
        <v>229</v>
      </c>
      <c r="J153" s="58"/>
      <c r="K153" s="58"/>
      <c r="L153" s="58"/>
      <c r="M153" s="58"/>
      <c r="N153" s="58"/>
    </row>
    <row r="154" spans="1:14" x14ac:dyDescent="0.25">
      <c r="A154" s="72"/>
      <c r="B154" s="15" t="s">
        <v>67</v>
      </c>
      <c r="C154" s="58">
        <v>13</v>
      </c>
      <c r="D154" s="58">
        <v>44</v>
      </c>
      <c r="E154" s="58">
        <v>62</v>
      </c>
      <c r="F154" s="58">
        <v>72</v>
      </c>
      <c r="G154" s="58">
        <v>111</v>
      </c>
      <c r="H154" s="58">
        <v>117</v>
      </c>
      <c r="I154" s="58">
        <v>95</v>
      </c>
      <c r="J154" s="58"/>
      <c r="K154" s="58"/>
      <c r="L154" s="58"/>
      <c r="M154" s="58"/>
      <c r="N154" s="58"/>
    </row>
    <row r="155" spans="1:14" x14ac:dyDescent="0.25">
      <c r="A155" s="72"/>
      <c r="B155" s="15" t="s">
        <v>68</v>
      </c>
      <c r="C155" s="58">
        <v>22</v>
      </c>
      <c r="D155" s="58">
        <v>45</v>
      </c>
      <c r="E155" s="58">
        <v>71</v>
      </c>
      <c r="F155" s="58">
        <v>96</v>
      </c>
      <c r="G155" s="58">
        <v>112</v>
      </c>
      <c r="H155" s="58">
        <v>118</v>
      </c>
      <c r="I155" s="58">
        <v>110</v>
      </c>
      <c r="J155" s="58"/>
      <c r="K155" s="58"/>
      <c r="L155" s="58"/>
      <c r="M155" s="58"/>
      <c r="N155" s="58"/>
    </row>
    <row r="156" spans="1:14" ht="15.75" thickBot="1" x14ac:dyDescent="0.3">
      <c r="A156" s="72"/>
      <c r="B156" s="15" t="s">
        <v>69</v>
      </c>
      <c r="C156" s="58">
        <v>19</v>
      </c>
      <c r="D156" s="58">
        <v>37</v>
      </c>
      <c r="E156" s="58">
        <v>137</v>
      </c>
      <c r="F156" s="58">
        <v>78</v>
      </c>
      <c r="G156" s="58">
        <v>213</v>
      </c>
      <c r="H156" s="58">
        <v>222</v>
      </c>
      <c r="I156" s="58">
        <v>102</v>
      </c>
      <c r="J156" s="58"/>
      <c r="K156" s="58"/>
      <c r="L156" s="58"/>
      <c r="M156" s="58"/>
      <c r="N156" s="58"/>
    </row>
    <row r="157" spans="1:14" ht="16.5" thickTop="1" thickBot="1" x14ac:dyDescent="0.3">
      <c r="A157" s="71"/>
      <c r="B157" s="41" t="s">
        <v>1</v>
      </c>
      <c r="C157" s="59">
        <f t="shared" ref="C157:I157" si="30">SUM(C150:C156)</f>
        <v>165</v>
      </c>
      <c r="D157" s="59">
        <f t="shared" si="30"/>
        <v>361</v>
      </c>
      <c r="E157" s="59">
        <f t="shared" si="30"/>
        <v>500</v>
      </c>
      <c r="F157" s="59">
        <f t="shared" si="30"/>
        <v>730</v>
      </c>
      <c r="G157" s="59">
        <f t="shared" si="30"/>
        <v>825</v>
      </c>
      <c r="H157" s="59">
        <f t="shared" si="30"/>
        <v>866</v>
      </c>
      <c r="I157" s="59">
        <f t="shared" si="30"/>
        <v>891</v>
      </c>
      <c r="J157" s="59"/>
      <c r="K157" s="59"/>
      <c r="L157" s="59"/>
      <c r="M157" s="59"/>
      <c r="N157" s="59"/>
    </row>
    <row r="158" spans="1:14" ht="15.75" thickTop="1" x14ac:dyDescent="0.25">
      <c r="A158" s="70" t="s">
        <v>26</v>
      </c>
      <c r="B158" s="15" t="s">
        <v>35</v>
      </c>
      <c r="C158" s="58">
        <v>38</v>
      </c>
      <c r="D158" s="58">
        <v>88</v>
      </c>
      <c r="E158" s="58">
        <v>122</v>
      </c>
      <c r="F158" s="58">
        <v>166</v>
      </c>
      <c r="G158" s="58">
        <v>181</v>
      </c>
      <c r="H158" s="58">
        <v>192</v>
      </c>
      <c r="I158" s="58">
        <v>197</v>
      </c>
      <c r="J158" s="58"/>
      <c r="K158" s="58"/>
      <c r="L158" s="58"/>
      <c r="M158" s="58"/>
      <c r="N158" s="58"/>
    </row>
    <row r="159" spans="1:14" x14ac:dyDescent="0.25">
      <c r="A159" s="72"/>
      <c r="B159" s="15" t="s">
        <v>64</v>
      </c>
      <c r="C159" s="58">
        <v>20</v>
      </c>
      <c r="D159" s="58">
        <v>49</v>
      </c>
      <c r="E159" s="58">
        <v>78</v>
      </c>
      <c r="F159" s="58">
        <v>177</v>
      </c>
      <c r="G159" s="58">
        <v>126</v>
      </c>
      <c r="H159" s="58">
        <v>131</v>
      </c>
      <c r="I159" s="58">
        <v>214</v>
      </c>
      <c r="J159" s="58"/>
      <c r="K159" s="58"/>
      <c r="L159" s="58"/>
      <c r="M159" s="58"/>
      <c r="N159" s="58"/>
    </row>
    <row r="160" spans="1:14" x14ac:dyDescent="0.25">
      <c r="A160" s="72"/>
      <c r="B160" s="15" t="s">
        <v>65</v>
      </c>
      <c r="C160" s="58">
        <v>57</v>
      </c>
      <c r="D160" s="58">
        <v>125</v>
      </c>
      <c r="E160" s="58">
        <v>84</v>
      </c>
      <c r="F160" s="58">
        <v>127</v>
      </c>
      <c r="G160" s="58">
        <v>118</v>
      </c>
      <c r="H160" s="58">
        <v>123</v>
      </c>
      <c r="I160" s="58">
        <v>153</v>
      </c>
      <c r="J160" s="58"/>
      <c r="K160" s="58"/>
      <c r="L160" s="58"/>
      <c r="M160" s="58"/>
      <c r="N160" s="58"/>
    </row>
    <row r="161" spans="1:14" x14ac:dyDescent="0.25">
      <c r="A161" s="72"/>
      <c r="B161" s="15" t="s">
        <v>66</v>
      </c>
      <c r="C161" s="58">
        <v>26</v>
      </c>
      <c r="D161" s="58">
        <v>65</v>
      </c>
      <c r="E161" s="58">
        <v>53</v>
      </c>
      <c r="F161" s="58">
        <v>252</v>
      </c>
      <c r="G161" s="58">
        <v>81</v>
      </c>
      <c r="H161" s="58">
        <v>83</v>
      </c>
      <c r="I161" s="58">
        <v>321</v>
      </c>
      <c r="J161" s="58"/>
      <c r="K161" s="58"/>
      <c r="L161" s="58"/>
      <c r="M161" s="58"/>
      <c r="N161" s="58"/>
    </row>
    <row r="162" spans="1:14" x14ac:dyDescent="0.25">
      <c r="A162" s="72"/>
      <c r="B162" s="15" t="s">
        <v>67</v>
      </c>
      <c r="C162" s="58">
        <v>52</v>
      </c>
      <c r="D162" s="58">
        <v>89</v>
      </c>
      <c r="E162" s="58">
        <v>124</v>
      </c>
      <c r="F162" s="58">
        <v>114</v>
      </c>
      <c r="G162" s="58">
        <v>200</v>
      </c>
      <c r="H162" s="58">
        <v>211</v>
      </c>
      <c r="I162" s="58">
        <v>138</v>
      </c>
      <c r="J162" s="58"/>
      <c r="K162" s="58"/>
      <c r="L162" s="58"/>
      <c r="M162" s="58"/>
      <c r="N162" s="58"/>
    </row>
    <row r="163" spans="1:14" x14ac:dyDescent="0.25">
      <c r="A163" s="72"/>
      <c r="B163" s="15" t="s">
        <v>68</v>
      </c>
      <c r="C163" s="58">
        <v>37</v>
      </c>
      <c r="D163" s="58">
        <v>67</v>
      </c>
      <c r="E163" s="58">
        <v>95</v>
      </c>
      <c r="F163" s="58">
        <v>106</v>
      </c>
      <c r="G163" s="58">
        <v>143</v>
      </c>
      <c r="H163" s="58">
        <v>148</v>
      </c>
      <c r="I163" s="58">
        <v>130</v>
      </c>
      <c r="J163" s="58"/>
      <c r="K163" s="58"/>
      <c r="L163" s="58"/>
      <c r="M163" s="58"/>
      <c r="N163" s="58"/>
    </row>
    <row r="164" spans="1:14" ht="15.75" thickBot="1" x14ac:dyDescent="0.3">
      <c r="A164" s="72"/>
      <c r="B164" s="15" t="s">
        <v>69</v>
      </c>
      <c r="C164" s="58">
        <v>20</v>
      </c>
      <c r="D164" s="58">
        <v>39</v>
      </c>
      <c r="E164" s="58">
        <v>185</v>
      </c>
      <c r="F164" s="58">
        <v>72</v>
      </c>
      <c r="G164" s="58">
        <v>294</v>
      </c>
      <c r="H164" s="58">
        <v>311</v>
      </c>
      <c r="I164" s="58">
        <v>86</v>
      </c>
      <c r="J164" s="58"/>
      <c r="K164" s="58"/>
      <c r="L164" s="58"/>
      <c r="M164" s="58"/>
      <c r="N164" s="58"/>
    </row>
    <row r="165" spans="1:14" ht="16.5" thickTop="1" thickBot="1" x14ac:dyDescent="0.3">
      <c r="A165" s="71"/>
      <c r="B165" s="41" t="s">
        <v>1</v>
      </c>
      <c r="C165" s="59">
        <f t="shared" ref="C165:I165" si="31">SUM(C158:C164)</f>
        <v>250</v>
      </c>
      <c r="D165" s="59">
        <f t="shared" si="31"/>
        <v>522</v>
      </c>
      <c r="E165" s="59">
        <f t="shared" si="31"/>
        <v>741</v>
      </c>
      <c r="F165" s="59">
        <f t="shared" si="31"/>
        <v>1014</v>
      </c>
      <c r="G165" s="59">
        <f t="shared" si="31"/>
        <v>1143</v>
      </c>
      <c r="H165" s="59">
        <f t="shared" si="31"/>
        <v>1199</v>
      </c>
      <c r="I165" s="59">
        <f t="shared" si="31"/>
        <v>1239</v>
      </c>
      <c r="J165" s="59"/>
      <c r="K165" s="59"/>
      <c r="L165" s="59"/>
      <c r="M165" s="59"/>
      <c r="N165" s="59"/>
    </row>
    <row r="166" spans="1:14" ht="16.5" thickTop="1" thickBot="1" x14ac:dyDescent="0.3">
      <c r="A166" s="41" t="s">
        <v>1</v>
      </c>
      <c r="B166" s="41"/>
      <c r="C166" s="59">
        <f t="shared" ref="C166:I166" si="32">SUM(C165,C157,C149,C141,C133,C125,C117,C109,C101,C93)</f>
        <v>2987</v>
      </c>
      <c r="D166" s="59">
        <f t="shared" si="32"/>
        <v>6354</v>
      </c>
      <c r="E166" s="59">
        <f t="shared" si="32"/>
        <v>9078</v>
      </c>
      <c r="F166" s="59">
        <f t="shared" si="32"/>
        <v>13575</v>
      </c>
      <c r="G166" s="59">
        <f t="shared" si="32"/>
        <v>15484</v>
      </c>
      <c r="H166" s="59">
        <f t="shared" si="32"/>
        <v>16454</v>
      </c>
      <c r="I166" s="59">
        <f t="shared" si="32"/>
        <v>17239</v>
      </c>
      <c r="J166" s="59"/>
      <c r="K166" s="59"/>
      <c r="L166" s="59"/>
      <c r="M166" s="59"/>
      <c r="N166" s="59"/>
    </row>
    <row r="167" spans="1:14" ht="15.75" thickTop="1" x14ac:dyDescent="0.25"/>
  </sheetData>
  <mergeCells count="31">
    <mergeCell ref="A126:A133"/>
    <mergeCell ref="A134:A141"/>
    <mergeCell ref="A142:A149"/>
    <mergeCell ref="A150:A157"/>
    <mergeCell ref="A158:A165"/>
    <mergeCell ref="A86:A93"/>
    <mergeCell ref="A94:A101"/>
    <mergeCell ref="A102:A109"/>
    <mergeCell ref="A110:A117"/>
    <mergeCell ref="A118:A125"/>
    <mergeCell ref="A76:A79"/>
    <mergeCell ref="A56:A59"/>
    <mergeCell ref="A60:A63"/>
    <mergeCell ref="A64:A67"/>
    <mergeCell ref="A68:A71"/>
    <mergeCell ref="A72:A75"/>
    <mergeCell ref="A31:A33"/>
    <mergeCell ref="A40:A43"/>
    <mergeCell ref="A44:A47"/>
    <mergeCell ref="A48:A51"/>
    <mergeCell ref="A52:A55"/>
    <mergeCell ref="A16:A18"/>
    <mergeCell ref="A19:A21"/>
    <mergeCell ref="A22:A24"/>
    <mergeCell ref="A25:A27"/>
    <mergeCell ref="A28:A30"/>
    <mergeCell ref="B1:M1"/>
    <mergeCell ref="A4:A6"/>
    <mergeCell ref="A7:A9"/>
    <mergeCell ref="A10:A12"/>
    <mergeCell ref="A13:A15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სარჩევი</vt:lpstr>
      <vt:lpstr>2.08.01</vt:lpstr>
      <vt:lpstr>2.08.02</vt:lpstr>
      <vt:lpstr>2.08.03</vt:lpstr>
      <vt:lpstr>2.08.04</vt:lpstr>
      <vt:lpstr>2.08.05</vt:lpstr>
      <vt:lpstr>2.08.06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2026-08-05T08:45:46Z</dcterms:modified>
</cp:coreProperties>
</file>