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2B37D395-0589-4295-B4CC-46D61A009620}" xr6:coauthVersionLast="47" xr6:coauthVersionMax="47" xr10:uidLastSave="{00000000-0000-0000-0000-000000000000}"/>
  <bookViews>
    <workbookView xWindow="28680" yWindow="-120" windowWidth="29040" windowHeight="15840" tabRatio="831" activeTab="5" xr2:uid="{00000000-000D-0000-FFFF-FFFF00000000}"/>
  </bookViews>
  <sheets>
    <sheet name="სარჩევი" sheetId="22" r:id="rId1"/>
    <sheet name="2.09.01" sheetId="16" r:id="rId2"/>
    <sheet name="2.09.02" sheetId="17" r:id="rId3"/>
    <sheet name="2.09.03" sheetId="18" r:id="rId4"/>
    <sheet name="2.09.04" sheetId="20" r:id="rId5"/>
    <sheet name="2.09.05" sheetId="2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0" i="21" l="1"/>
  <c r="I79" i="21"/>
  <c r="I75" i="21"/>
  <c r="I71" i="21"/>
  <c r="I67" i="21"/>
  <c r="I63" i="21"/>
  <c r="I59" i="21"/>
  <c r="I55" i="21"/>
  <c r="I51" i="21"/>
  <c r="I47" i="21"/>
  <c r="I43" i="21"/>
  <c r="I34" i="21"/>
  <c r="I33" i="21"/>
  <c r="I30" i="21"/>
  <c r="I27" i="21"/>
  <c r="I24" i="21"/>
  <c r="I21" i="21"/>
  <c r="I18" i="21"/>
  <c r="I15" i="21"/>
  <c r="I12" i="21"/>
  <c r="I9" i="21"/>
  <c r="I6" i="21"/>
  <c r="I16" i="16"/>
  <c r="I11" i="16"/>
  <c r="I10" i="16"/>
  <c r="I9" i="16"/>
  <c r="H41" i="20"/>
  <c r="H20" i="20"/>
  <c r="H43" i="18"/>
  <c r="H21" i="18"/>
  <c r="H13" i="17"/>
  <c r="H6" i="17"/>
  <c r="H19" i="17" s="1"/>
  <c r="I34" i="16"/>
  <c r="I33" i="16"/>
  <c r="I32" i="16"/>
  <c r="I31" i="16"/>
  <c r="I27" i="16"/>
  <c r="I17" i="16"/>
  <c r="I13" i="16"/>
  <c r="H13" i="16"/>
  <c r="G13" i="16"/>
  <c r="F13" i="16"/>
  <c r="E13" i="16"/>
  <c r="H11" i="16"/>
  <c r="C17" i="16"/>
  <c r="H80" i="21"/>
  <c r="H79" i="21"/>
  <c r="H75" i="21"/>
  <c r="H71" i="21"/>
  <c r="H67" i="21"/>
  <c r="H63" i="21"/>
  <c r="H59" i="21"/>
  <c r="H55" i="21"/>
  <c r="H51" i="21"/>
  <c r="H47" i="21"/>
  <c r="H43" i="21"/>
  <c r="H34" i="21"/>
  <c r="H33" i="21"/>
  <c r="H30" i="21"/>
  <c r="H27" i="21"/>
  <c r="H24" i="21"/>
  <c r="H21" i="21"/>
  <c r="H18" i="21"/>
  <c r="H15" i="21"/>
  <c r="H12" i="21"/>
  <c r="H9" i="21"/>
  <c r="H6" i="21"/>
  <c r="G41" i="20"/>
  <c r="G20" i="20"/>
  <c r="G21" i="18"/>
  <c r="G43" i="18"/>
  <c r="G29" i="17"/>
  <c r="G28" i="17"/>
  <c r="G27" i="17"/>
  <c r="G21" i="17"/>
  <c r="G20" i="17"/>
  <c r="G19" i="17"/>
  <c r="G13" i="17"/>
  <c r="G6" i="17"/>
  <c r="H34" i="16"/>
  <c r="H33" i="16"/>
  <c r="H32" i="16"/>
  <c r="H31" i="16"/>
  <c r="H27" i="16"/>
  <c r="H17" i="16"/>
  <c r="H10" i="16"/>
  <c r="H9" i="16"/>
  <c r="F20" i="20"/>
  <c r="F41" i="20"/>
  <c r="F43" i="18"/>
  <c r="F21" i="18"/>
  <c r="G80" i="21"/>
  <c r="G79" i="21"/>
  <c r="G75" i="21"/>
  <c r="G71" i="21"/>
  <c r="G67" i="21"/>
  <c r="G63" i="21"/>
  <c r="G59" i="21"/>
  <c r="G55" i="21"/>
  <c r="G51" i="21"/>
  <c r="G47" i="21"/>
  <c r="G43" i="21"/>
  <c r="G34" i="21"/>
  <c r="G33" i="21"/>
  <c r="G30" i="21"/>
  <c r="G27" i="21"/>
  <c r="G24" i="21"/>
  <c r="G21" i="21"/>
  <c r="G18" i="21"/>
  <c r="G15" i="21"/>
  <c r="G12" i="21"/>
  <c r="G9" i="21"/>
  <c r="G6" i="21"/>
  <c r="F19" i="17"/>
  <c r="F21" i="17"/>
  <c r="F28" i="17"/>
  <c r="F27" i="17"/>
  <c r="F29" i="17"/>
  <c r="F20" i="17"/>
  <c r="F13" i="17"/>
  <c r="F6" i="17"/>
  <c r="G34" i="16"/>
  <c r="G33" i="16"/>
  <c r="G32" i="16"/>
  <c r="G31" i="16"/>
  <c r="G27" i="16"/>
  <c r="G17" i="16"/>
  <c r="G11" i="16"/>
  <c r="G10" i="16"/>
  <c r="G9" i="16"/>
  <c r="E20" i="20"/>
  <c r="E41" i="20"/>
  <c r="E43" i="18"/>
  <c r="E21" i="18"/>
  <c r="F80" i="21"/>
  <c r="F79" i="21"/>
  <c r="F75" i="21"/>
  <c r="F71" i="21"/>
  <c r="F67" i="21"/>
  <c r="F63" i="21"/>
  <c r="F59" i="21"/>
  <c r="F55" i="21"/>
  <c r="F51" i="21"/>
  <c r="F47" i="21"/>
  <c r="F43" i="21"/>
  <c r="F34" i="21"/>
  <c r="F33" i="21"/>
  <c r="F30" i="21"/>
  <c r="F27" i="21"/>
  <c r="F24" i="21"/>
  <c r="F21" i="21"/>
  <c r="F18" i="21"/>
  <c r="F15" i="21"/>
  <c r="F12" i="21"/>
  <c r="F9" i="21"/>
  <c r="F6" i="21"/>
  <c r="E28" i="17"/>
  <c r="E29" i="17" s="1"/>
  <c r="E27" i="17"/>
  <c r="E20" i="17"/>
  <c r="E21" i="17" s="1"/>
  <c r="E19" i="17"/>
  <c r="E13" i="17"/>
  <c r="E6" i="17"/>
  <c r="F34" i="16"/>
  <c r="F33" i="16"/>
  <c r="F32" i="16"/>
  <c r="F31" i="16"/>
  <c r="F27" i="16"/>
  <c r="F35" i="16" s="1"/>
  <c r="F17" i="16"/>
  <c r="F11" i="16"/>
  <c r="F10" i="16"/>
  <c r="F9" i="16"/>
  <c r="H20" i="17" l="1"/>
  <c r="H21" i="17" s="1"/>
  <c r="I35" i="16"/>
  <c r="G35" i="16"/>
  <c r="H35" i="16"/>
  <c r="E80" i="21"/>
  <c r="E79" i="21"/>
  <c r="E75" i="21"/>
  <c r="E71" i="21"/>
  <c r="E67" i="21"/>
  <c r="E63" i="21"/>
  <c r="E59" i="21"/>
  <c r="E55" i="21"/>
  <c r="E51" i="21"/>
  <c r="E47" i="21"/>
  <c r="E43" i="21"/>
  <c r="E33" i="21"/>
  <c r="E30" i="21"/>
  <c r="E27" i="21"/>
  <c r="E24" i="21"/>
  <c r="E21" i="21"/>
  <c r="E18" i="21"/>
  <c r="E15" i="21"/>
  <c r="E12" i="21"/>
  <c r="E9" i="21"/>
  <c r="E6" i="21"/>
  <c r="E17" i="16"/>
  <c r="E11" i="16"/>
  <c r="E10" i="16"/>
  <c r="E9" i="16"/>
  <c r="D17" i="16"/>
  <c r="D13" i="16"/>
  <c r="D11" i="16"/>
  <c r="D10" i="16"/>
  <c r="D9" i="16"/>
  <c r="D20" i="20"/>
  <c r="D41" i="20"/>
  <c r="D43" i="18"/>
  <c r="D21" i="18"/>
  <c r="D28" i="17"/>
  <c r="D29" i="17"/>
  <c r="D27" i="17"/>
  <c r="D21" i="17"/>
  <c r="D20" i="17"/>
  <c r="D19" i="17"/>
  <c r="D13" i="17"/>
  <c r="D6" i="17"/>
  <c r="E34" i="16"/>
  <c r="E33" i="16"/>
  <c r="E32" i="16"/>
  <c r="E31" i="16"/>
  <c r="E27" i="16"/>
  <c r="C43" i="18"/>
  <c r="D79" i="21"/>
  <c r="D75" i="21"/>
  <c r="D71" i="21"/>
  <c r="D67" i="21"/>
  <c r="D63" i="21"/>
  <c r="D59" i="21"/>
  <c r="D55" i="21"/>
  <c r="D51" i="21"/>
  <c r="D47" i="21"/>
  <c r="D43" i="21"/>
  <c r="D34" i="21"/>
  <c r="D33" i="21"/>
  <c r="D30" i="21"/>
  <c r="D27" i="21"/>
  <c r="D24" i="21"/>
  <c r="D21" i="21"/>
  <c r="D18" i="21"/>
  <c r="D15" i="21"/>
  <c r="D12" i="21"/>
  <c r="D9" i="21"/>
  <c r="D6" i="21"/>
  <c r="C10" i="16"/>
  <c r="C41" i="20"/>
  <c r="C20" i="20"/>
  <c r="B20" i="20"/>
  <c r="B41" i="20"/>
  <c r="B43" i="18"/>
  <c r="C21" i="18"/>
  <c r="B21" i="18"/>
  <c r="C79" i="21"/>
  <c r="C80" i="21" s="1"/>
  <c r="C75" i="21"/>
  <c r="C71" i="21"/>
  <c r="C67" i="21"/>
  <c r="C63" i="21"/>
  <c r="C59" i="21"/>
  <c r="C55" i="21"/>
  <c r="C51" i="21"/>
  <c r="C47" i="21"/>
  <c r="C43" i="21"/>
  <c r="C34" i="21"/>
  <c r="C33" i="21"/>
  <c r="C30" i="21"/>
  <c r="C27" i="21"/>
  <c r="C24" i="21"/>
  <c r="C21" i="21"/>
  <c r="C18" i="21"/>
  <c r="C15" i="21"/>
  <c r="C12" i="21"/>
  <c r="C9" i="21"/>
  <c r="C6" i="21"/>
  <c r="D34" i="16"/>
  <c r="D33" i="16"/>
  <c r="D32" i="16"/>
  <c r="D31" i="16"/>
  <c r="D27" i="16"/>
  <c r="C6" i="17"/>
  <c r="C19" i="17" s="1"/>
  <c r="C13" i="17"/>
  <c r="C27" i="17" s="1"/>
  <c r="B19" i="17"/>
  <c r="B28" i="17"/>
  <c r="B27" i="17"/>
  <c r="B29" i="17" s="1"/>
  <c r="B21" i="17"/>
  <c r="B20" i="17"/>
  <c r="B13" i="17"/>
  <c r="B6" i="17"/>
  <c r="E35" i="16" l="1"/>
  <c r="E34" i="21"/>
  <c r="D80" i="21"/>
  <c r="D35" i="16"/>
  <c r="C20" i="17"/>
  <c r="C21" i="17" s="1"/>
  <c r="C28" i="17"/>
  <c r="C29" i="17" s="1"/>
  <c r="C34" i="16" l="1"/>
  <c r="C33" i="16"/>
  <c r="C32" i="16"/>
  <c r="C31" i="16"/>
  <c r="C27" i="16"/>
  <c r="C35" i="16" l="1"/>
  <c r="C13" i="16"/>
  <c r="C11" i="16" l="1"/>
  <c r="C9" i="16"/>
</calcChain>
</file>

<file path=xl/sharedStrings.xml><?xml version="1.0" encoding="utf-8"?>
<sst xmlns="http://schemas.openxmlformats.org/spreadsheetml/2006/main" count="399" uniqueCount="113">
  <si>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</si>
  <si>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</si>
  <si>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</si>
  <si>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</si>
  <si>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</si>
  <si>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</si>
  <si>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</si>
  <si>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</si>
  <si>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</si>
  <si>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</si>
  <si>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</si>
  <si>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</si>
  <si>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</si>
  <si>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</si>
  <si>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</si>
  <si>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</si>
  <si>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</si>
  <si>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</si>
  <si>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</si>
  <si>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</si>
  <si>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</si>
  <si>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</si>
  <si>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</si>
  <si>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</si>
  <si>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</si>
  <si>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</si>
  <si>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</si>
  <si>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სამედიცინო და სხვა სოციალური ქვეპროგრამის ფარგლებში კომისიის მიერ განხილული მოთხოვნების რაოდენობა</t>
  </si>
  <si>
    <t>საქართველო</t>
  </si>
  <si>
    <t>საზღვარგარეთი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</si>
  <si>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</si>
  <si>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</si>
  <si>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</si>
  <si>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</si>
  <si>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</si>
  <si>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</si>
  <si>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</si>
  <si>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</si>
  <si>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</si>
  <si>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</si>
  <si>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</si>
  <si>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</si>
  <si>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</si>
  <si>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</si>
  <si>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</si>
  <si>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</si>
  <si>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</si>
  <si>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ამბულატორიული მომსახურება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</si>
  <si>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</si>
  <si>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</si>
  <si>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</si>
  <si>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</si>
  <si>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</si>
  <si>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</si>
  <si>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</si>
  <si>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</si>
  <si>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</si>
  <si>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</si>
  <si>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</si>
  <si>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</si>
  <si>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ქცევითი თერაპია</t>
  </si>
  <si>
    <t>მეტყველების თერაპია</t>
  </si>
  <si>
    <t>სხვა</t>
  </si>
  <si>
    <t>დაავადებათა კლასი</t>
  </si>
  <si>
    <t>მოთხოვნის ტიპი</t>
  </si>
  <si>
    <t>ფურცელი</t>
  </si>
  <si>
    <t>ცხრილის შინაარსი</t>
  </si>
  <si>
    <t>2.09.01</t>
  </si>
  <si>
    <t>2.09.02</t>
  </si>
  <si>
    <t>2.09.03</t>
  </si>
  <si>
    <t>2.09.04</t>
  </si>
  <si>
    <t>2.09.05</t>
  </si>
  <si>
    <t>2.09.06</t>
  </si>
  <si>
    <t>სარჩევში დაბრუნება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</si>
  <si>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</si>
  <si>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</si>
  <si>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</si>
  <si>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</si>
  <si>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 და გამოყოფილი თანხა</t>
  </si>
  <si>
    <t>მომსახურება</t>
  </si>
  <si>
    <t>მოთხოვნების რაოდენობა</t>
  </si>
  <si>
    <t>დაკმაყოფილებული მოთხოვნების რაოდენობა</t>
  </si>
  <si>
    <t>სრულად დაკმაყოფილებული</t>
  </si>
  <si>
    <t>ნაწილობრივ დაკმაყოფილებული</t>
  </si>
  <si>
    <t>უარი დაფინანსებაზე</t>
  </si>
  <si>
    <t>დაკმაყოფილების წილი %</t>
  </si>
  <si>
    <t>სრულად დაკმაყოფილების წილი %</t>
  </si>
  <si>
    <t>ნაწილობრივ  დაკმაყოფილების წილი %</t>
  </si>
  <si>
    <t>დაკმაყოფილებული მოთხოვნები საშუალოდ ერთ ბენეფიციარზე</t>
  </si>
  <si>
    <t>ბენეფიციარების მიერ მოთხოვნილი თანხა (1000 ლარი)</t>
  </si>
  <si>
    <t>ბენეფიციარების დაფინანსებისთვის გადარიცხული თანხა (1000 ლარი)</t>
  </si>
  <si>
    <t>დაფინანსება საშუალოდ ერთ ბენეფიციარზე (ლარი)</t>
  </si>
  <si>
    <t>დაფინანსების დონე %</t>
  </si>
  <si>
    <t>0-30</t>
  </si>
  <si>
    <t>31-60</t>
  </si>
  <si>
    <t>61 წლის და უფროსი ასაკის</t>
  </si>
  <si>
    <t>კომისიის მიერ განხილული შემთხვევების შესახებ ძირითადი სტატისტიკური მონაცემები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</si>
  <si>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</si>
  <si>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</si>
  <si>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</si>
  <si>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</si>
  <si>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ბენეფიციართა რაოდენობა სქესისა და ასაკის მიხედვით</t>
  </si>
  <si>
    <t>კომისიის მიერ დაკმაყოფილებული მოთხოვნების რაოდენობა საქართველოში და საზღვარგარეთ</t>
  </si>
  <si>
    <t xml:space="preserve">კომისიის მიერ დაკმაყოფილებული მოთხოვნების განაწილება საქართველოში და საზღვარგარეთ (პროცენტი)    </t>
  </si>
  <si>
    <t>ბენეფიციარების დაფინანსებისთვის გადარიცხული თანხა საქართველოში და საზღვარგარეთ (1000 ლარი)</t>
  </si>
  <si>
    <t xml:space="preserve">ბენეფიციარების დაფინანსებისთვის გადარიცხული თანხის განაწილება საქართველოში და საზღვარგარეთ (პროცენტი)    </t>
  </si>
  <si>
    <t>კომისიის მიერ დაკმაყოფილებული მოთხოვნების რაოდენობა დაავადებათა კლასის მიხედვით</t>
  </si>
  <si>
    <t>ბენეფიციარების დაფინანსებისთვის გადარიცხული თანხა დაავადებათა კლასების მიხედვით (1000 ლარი)</t>
  </si>
  <si>
    <t>კომისიის მიერ დაკმაყოფილებული მოთხოვნების რაოდენობა შემთხვევათა ტიპების მიხედვით</t>
  </si>
  <si>
    <t>ბენეფიციარების დაფინანსებისთვის გადარიცხული თანხა შემთხვევათა ტიპების მიხედვით (1000 ლარი)</t>
  </si>
  <si>
    <t>გეოგრაფიული მდებარეობა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</si>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</sst>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8" formatCode="#,##0.0000;\-#,##0.0000;\-"/>
  </numFmts>
  <fonts count="1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sz val="9"/>
      <color theme="1"/>
      <name val="Sylfaen"/>
      <family val="1"/>
      <scheme val="minor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7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9" fillId="0" borderId="0" xfId="0" applyFont="1"/>
    <xf numFmtId="0" fontId="8" fillId="0" borderId="0" xfId="1" applyNumberForma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0" fillId="0" borderId="8" xfId="1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right" vertical="center"/>
    </xf>
    <xf numFmtId="165" fontId="11" fillId="3" borderId="3" xfId="0" applyNumberFormat="1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vertical="center"/>
    </xf>
    <xf numFmtId="165" fontId="11" fillId="3" borderId="4" xfId="0" applyNumberFormat="1" applyFont="1" applyFill="1" applyBorder="1" applyAlignment="1">
      <alignment vertical="center"/>
    </xf>
    <xf numFmtId="164" fontId="11" fillId="3" borderId="3" xfId="0" applyNumberFormat="1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vertical="center"/>
    </xf>
    <xf numFmtId="164" fontId="11" fillId="3" borderId="4" xfId="0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0" fontId="4" fillId="4" borderId="2" xfId="0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165" fontId="5" fillId="3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2" fillId="3" borderId="1" xfId="0" applyNumberFormat="1" applyFont="1" applyFill="1" applyBorder="1" applyAlignment="1">
      <alignment horizontal="centerContinuous" vertical="center"/>
    </xf>
    <xf numFmtId="0" fontId="12" fillId="3" borderId="1" xfId="0" applyFont="1" applyFill="1" applyBorder="1" applyAlignment="1">
      <alignment horizontal="centerContinuous" vertical="center"/>
    </xf>
    <xf numFmtId="3" fontId="4" fillId="4" borderId="2" xfId="0" applyNumberFormat="1" applyFont="1" applyFill="1" applyBorder="1" applyAlignment="1">
      <alignment horizontal="left" vertical="center"/>
    </xf>
    <xf numFmtId="164" fontId="5" fillId="3" borderId="3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  <xf numFmtId="165" fontId="4" fillId="3" borderId="5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8" fontId="5" fillId="3" borderId="0" xfId="0" applyNumberFormat="1" applyFont="1" applyFill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166650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7" sqref="B7"/>
    </sheetView>
  </sheetViews>
  <sheetFormatPr defaultColWidth="9.125" defaultRowHeight="33" x14ac:dyDescent="0.55000000000000004"/>
  <cols>
    <col min="1" max="1" width="22" style="37" customWidth="1"/>
    <col min="2" max="2" width="234.125" style="37" bestFit="1" customWidth="1"/>
    <col min="3" max="3" width="9.125" style="37"/>
    <col min="4" max="4" width="27.375" style="37" bestFit="1" customWidth="1"/>
    <col min="5" max="16384" width="9.125" style="37"/>
  </cols>
  <sheetData>
    <row r="1" spans="1:4" s="32" customFormat="1" ht="31.5" thickBot="1" x14ac:dyDescent="0.6">
      <c r="A1" s="31" t="s">
        <v>65</v>
      </c>
      <c r="B1" s="31" t="s">
        <v>66</v>
      </c>
      <c r="D1" s="33"/>
    </row>
    <row r="2" spans="1:4" s="32" customFormat="1" ht="31.5" thickTop="1" x14ac:dyDescent="0.55000000000000004">
      <c r="A2" s="34" t="s">
        <v>67</v>
      </c>
      <c r="B2" s="39" t="s">
        <v>27</v>
      </c>
    </row>
    <row r="3" spans="1:4" s="32" customFormat="1" ht="30.75" x14ac:dyDescent="0.55000000000000004">
      <c r="A3" s="35" t="s">
        <v>68</v>
      </c>
      <c r="B3" s="40" t="s">
        <v>74</v>
      </c>
    </row>
    <row r="4" spans="1:4" s="32" customFormat="1" ht="30.75" x14ac:dyDescent="0.55000000000000004">
      <c r="A4" s="35" t="s">
        <v>69</v>
      </c>
      <c r="B4" s="40" t="s">
        <v>75</v>
      </c>
    </row>
    <row r="5" spans="1:4" x14ac:dyDescent="0.55000000000000004">
      <c r="A5" s="35" t="s">
        <v>70</v>
      </c>
      <c r="B5" s="40" t="s">
        <v>76</v>
      </c>
    </row>
    <row r="6" spans="1:4" x14ac:dyDescent="0.55000000000000004">
      <c r="A6" s="35" t="s">
        <v>71</v>
      </c>
      <c r="B6" s="40" t="s">
        <v>77</v>
      </c>
    </row>
    <row r="7" spans="1:4" ht="33.75" thickBot="1" x14ac:dyDescent="0.6">
      <c r="A7" s="36" t="s">
        <v>72</v>
      </c>
      <c r="B7" s="41" t="s">
        <v>78</v>
      </c>
    </row>
    <row r="8" spans="1:4" ht="33.75" thickTop="1" x14ac:dyDescent="0.55000000000000004"/>
  </sheetData>
  <hyperlinks>
    <hyperlink ref="B2" location="'2.09.01'!A1" display="სამედიცინო და სხვა სოციალური ქვეპროგრამის ფარგლებში კომისიის მიერ განხილული მოთხოვნების რაოდენობა" xr:uid="{00000000-0004-0000-0000-000000000000}"/>
    <hyperlink ref="B3" location="'2.09.02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 და გადარიცხული თანხა" xr:uid="{00000000-0004-0000-0000-000001000000}"/>
    <hyperlink ref="B4" location="'2.09.03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და გადარიცხული თანხა" xr:uid="{00000000-0004-0000-0000-000002000000}"/>
    <hyperlink ref="B5" location="'2.09.04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 და გადარიცხული თანხა" xr:uid="{00000000-0004-0000-0000-000003000000}"/>
    <hyperlink ref="B6" location="'2.09.05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 და გადარიცხული თანხა" xr:uid="{00000000-0004-0000-0000-000004000000}"/>
    <hyperlink ref="B7" location="'2.09.06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 და გადარიცხული თანხა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showGridLines="0" topLeftCell="A4" zoomScaleNormal="100" workbookViewId="0">
      <selection activeCell="B38" sqref="B38"/>
    </sheetView>
  </sheetViews>
  <sheetFormatPr defaultColWidth="9.125" defaultRowHeight="15" x14ac:dyDescent="0.25"/>
  <cols>
    <col min="1" max="1" width="13.375" style="3" customWidth="1"/>
    <col min="2" max="2" width="47.375" style="3" customWidth="1"/>
    <col min="3" max="7" width="13.75" style="3" customWidth="1"/>
    <col min="8" max="14" width="13.75" style="2" customWidth="1"/>
    <col min="15" max="15" width="12.375" style="2" customWidth="1"/>
    <col min="16" max="16384" width="9.125" style="2"/>
  </cols>
  <sheetData>
    <row r="1" spans="1:15" ht="80.099999999999994" customHeight="1" x14ac:dyDescent="0.25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38" t="s">
        <v>73</v>
      </c>
    </row>
    <row r="2" spans="1:15" ht="26.25" customHeight="1" thickBot="1" x14ac:dyDescent="0.3">
      <c r="A2" s="62" t="s">
        <v>96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38"/>
    </row>
    <row r="3" spans="1:15" ht="16.5" customHeight="1" thickTop="1" thickBot="1" x14ac:dyDescent="0.3">
      <c r="A3" s="4" t="s">
        <v>79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38"/>
    </row>
    <row r="4" spans="1:15" ht="16.5" customHeight="1" thickTop="1" x14ac:dyDescent="0.25">
      <c r="A4" s="53" t="s">
        <v>80</v>
      </c>
      <c r="B4" s="49"/>
      <c r="C4" s="9">
        <v>1209</v>
      </c>
      <c r="D4" s="9">
        <v>3263</v>
      </c>
      <c r="E4" s="9">
        <v>4657</v>
      </c>
      <c r="F4" s="9">
        <v>6247</v>
      </c>
      <c r="G4" s="9">
        <v>6492</v>
      </c>
      <c r="H4" s="9">
        <v>9666</v>
      </c>
      <c r="I4" s="9">
        <v>10657</v>
      </c>
      <c r="J4" s="9"/>
      <c r="K4" s="9"/>
      <c r="L4" s="9"/>
      <c r="M4" s="9"/>
      <c r="N4" s="9"/>
      <c r="O4" s="38"/>
    </row>
    <row r="5" spans="1:15" ht="16.5" customHeight="1" x14ac:dyDescent="0.25">
      <c r="A5" s="53" t="s">
        <v>81</v>
      </c>
      <c r="B5" s="49"/>
      <c r="C5" s="9">
        <v>970</v>
      </c>
      <c r="D5" s="9">
        <v>2528</v>
      </c>
      <c r="E5" s="9">
        <v>3656</v>
      </c>
      <c r="F5" s="9">
        <v>4900</v>
      </c>
      <c r="G5" s="9">
        <v>5067</v>
      </c>
      <c r="H5" s="9">
        <v>7658</v>
      </c>
      <c r="I5" s="9">
        <v>8437</v>
      </c>
      <c r="J5" s="9"/>
      <c r="K5" s="9"/>
      <c r="L5" s="9"/>
      <c r="M5" s="9"/>
      <c r="N5" s="9"/>
      <c r="O5" s="38"/>
    </row>
    <row r="6" spans="1:15" ht="16.5" customHeight="1" x14ac:dyDescent="0.25">
      <c r="A6" s="52" t="s">
        <v>82</v>
      </c>
      <c r="B6" s="49"/>
      <c r="C6" s="9">
        <v>37</v>
      </c>
      <c r="D6" s="9">
        <v>91</v>
      </c>
      <c r="E6" s="9">
        <v>129</v>
      </c>
      <c r="F6" s="9">
        <v>188</v>
      </c>
      <c r="G6" s="9">
        <v>206</v>
      </c>
      <c r="H6" s="9">
        <v>327</v>
      </c>
      <c r="I6" s="9">
        <v>358</v>
      </c>
      <c r="J6" s="9"/>
      <c r="K6" s="9"/>
      <c r="L6" s="9"/>
      <c r="M6" s="9"/>
      <c r="N6" s="9"/>
      <c r="O6" s="38"/>
    </row>
    <row r="7" spans="1:15" ht="16.5" customHeight="1" x14ac:dyDescent="0.25">
      <c r="A7" s="52" t="s">
        <v>83</v>
      </c>
      <c r="B7" s="49"/>
      <c r="C7" s="9">
        <v>933</v>
      </c>
      <c r="D7" s="9">
        <v>2437</v>
      </c>
      <c r="E7" s="9">
        <v>3527</v>
      </c>
      <c r="F7" s="9">
        <v>4712</v>
      </c>
      <c r="G7" s="9">
        <v>4861</v>
      </c>
      <c r="H7" s="9">
        <v>7331</v>
      </c>
      <c r="I7" s="9">
        <v>8079</v>
      </c>
      <c r="J7" s="9"/>
      <c r="K7" s="9"/>
      <c r="L7" s="9"/>
      <c r="M7" s="9"/>
      <c r="N7" s="9"/>
      <c r="O7" s="38"/>
    </row>
    <row r="8" spans="1:15" ht="16.5" customHeight="1" x14ac:dyDescent="0.25">
      <c r="A8" s="52" t="s">
        <v>84</v>
      </c>
      <c r="B8" s="49"/>
      <c r="C8" s="9">
        <v>239</v>
      </c>
      <c r="D8" s="9">
        <v>735</v>
      </c>
      <c r="E8" s="9">
        <v>1001</v>
      </c>
      <c r="F8" s="9">
        <v>1347</v>
      </c>
      <c r="G8" s="9">
        <v>1425</v>
      </c>
      <c r="H8" s="9">
        <v>2008</v>
      </c>
      <c r="I8" s="9">
        <v>2578</v>
      </c>
      <c r="J8" s="9"/>
      <c r="K8" s="9"/>
      <c r="L8" s="9"/>
      <c r="M8" s="9"/>
      <c r="N8" s="9"/>
      <c r="O8" s="38"/>
    </row>
    <row r="9" spans="1:15" ht="24.95" customHeight="1" x14ac:dyDescent="0.25">
      <c r="A9" s="53" t="s">
        <v>85</v>
      </c>
      <c r="B9" s="49"/>
      <c r="C9" s="12">
        <f t="shared" ref="C9:C10" si="0">C5/C4*100</f>
        <v>80.231596360628615</v>
      </c>
      <c r="D9" s="12">
        <f t="shared" ref="D9:I10" si="1">D5/D4*100</f>
        <v>77.474716518541214</v>
      </c>
      <c r="E9" s="12">
        <f t="shared" si="1"/>
        <v>78.505475628086757</v>
      </c>
      <c r="F9" s="12">
        <f t="shared" si="1"/>
        <v>78.437650072034586</v>
      </c>
      <c r="G9" s="12">
        <f>G5/G4*100</f>
        <v>78.049907578558233</v>
      </c>
      <c r="H9" s="12">
        <f>H5/H4*100</f>
        <v>79.226153527829496</v>
      </c>
      <c r="I9" s="12">
        <f>I5/I4*100</f>
        <v>79.168621563291737</v>
      </c>
      <c r="J9" s="9"/>
      <c r="K9" s="9"/>
      <c r="L9" s="9"/>
      <c r="M9" s="9"/>
      <c r="N9" s="9"/>
      <c r="O9" s="38"/>
    </row>
    <row r="10" spans="1:15" x14ac:dyDescent="0.25">
      <c r="A10" s="52" t="s">
        <v>86</v>
      </c>
      <c r="B10" s="49"/>
      <c r="C10" s="12">
        <f t="shared" si="0"/>
        <v>3.8144329896907219</v>
      </c>
      <c r="D10" s="12">
        <f t="shared" si="1"/>
        <v>3.5996835443037973</v>
      </c>
      <c r="E10" s="12">
        <f t="shared" si="1"/>
        <v>3.5284463894967177</v>
      </c>
      <c r="F10" s="12">
        <f t="shared" si="1"/>
        <v>3.8367346938775513</v>
      </c>
      <c r="G10" s="12">
        <f t="shared" si="1"/>
        <v>4.0655220051312408</v>
      </c>
      <c r="H10" s="12">
        <f t="shared" si="1"/>
        <v>4.2700443980151475</v>
      </c>
      <c r="I10" s="12">
        <f>I6/I5*100</f>
        <v>4.2432144127059379</v>
      </c>
      <c r="J10" s="9"/>
      <c r="K10" s="9"/>
      <c r="L10" s="9"/>
      <c r="M10" s="9"/>
      <c r="N10" s="9"/>
      <c r="O10" s="38"/>
    </row>
    <row r="11" spans="1:15" x14ac:dyDescent="0.25">
      <c r="A11" s="52" t="s">
        <v>87</v>
      </c>
      <c r="B11" s="49"/>
      <c r="C11" s="12">
        <f t="shared" ref="C11:I11" si="2">C7/C5*100</f>
        <v>96.185567010309285</v>
      </c>
      <c r="D11" s="12">
        <f t="shared" si="2"/>
        <v>96.400316455696199</v>
      </c>
      <c r="E11" s="12">
        <f t="shared" si="2"/>
        <v>96.471553610503278</v>
      </c>
      <c r="F11" s="12">
        <f t="shared" si="2"/>
        <v>96.16326530612244</v>
      </c>
      <c r="G11" s="12">
        <f t="shared" si="2"/>
        <v>95.934477994868757</v>
      </c>
      <c r="H11" s="12">
        <f>H7/H5*100</f>
        <v>95.729955601984855</v>
      </c>
      <c r="I11" s="12">
        <f>I7/I5*100</f>
        <v>95.756785587294061</v>
      </c>
      <c r="J11" s="9"/>
      <c r="K11" s="9"/>
      <c r="L11" s="9"/>
      <c r="M11" s="9"/>
      <c r="N11" s="9"/>
      <c r="O11" s="38"/>
    </row>
    <row r="12" spans="1:15" x14ac:dyDescent="0.25">
      <c r="A12" s="53" t="s">
        <v>111</v>
      </c>
      <c r="B12" s="49"/>
      <c r="C12" s="9">
        <v>960</v>
      </c>
      <c r="D12" s="9">
        <v>2497</v>
      </c>
      <c r="E12" s="9">
        <v>3609</v>
      </c>
      <c r="F12" s="9">
        <v>4800</v>
      </c>
      <c r="G12" s="9">
        <v>4933</v>
      </c>
      <c r="H12" s="9">
        <v>7046</v>
      </c>
      <c r="I12" s="9">
        <v>7650</v>
      </c>
      <c r="J12" s="9"/>
      <c r="K12" s="9"/>
      <c r="L12" s="9"/>
      <c r="M12" s="9"/>
      <c r="N12" s="9"/>
      <c r="O12" s="38"/>
    </row>
    <row r="13" spans="1:15" x14ac:dyDescent="0.25">
      <c r="A13" s="52" t="s">
        <v>88</v>
      </c>
      <c r="B13" s="49"/>
      <c r="C13" s="12">
        <f t="shared" ref="C13:I13" si="3">C5/C12</f>
        <v>1.0104166666666667</v>
      </c>
      <c r="D13" s="12">
        <f t="shared" si="3"/>
        <v>1.012414897877453</v>
      </c>
      <c r="E13" s="12">
        <f t="shared" si="3"/>
        <v>1.0130229980604046</v>
      </c>
      <c r="F13" s="12">
        <f t="shared" si="3"/>
        <v>1.0208333333333333</v>
      </c>
      <c r="G13" s="12">
        <f t="shared" si="3"/>
        <v>1.0271639975674032</v>
      </c>
      <c r="H13" s="12">
        <f t="shared" si="3"/>
        <v>1.0868577916548396</v>
      </c>
      <c r="I13" s="12">
        <f>I5/I12</f>
        <v>1.102875816993464</v>
      </c>
      <c r="J13" s="9"/>
      <c r="K13" s="9"/>
      <c r="L13" s="9"/>
      <c r="M13" s="9"/>
      <c r="N13" s="9"/>
      <c r="O13" s="38"/>
    </row>
    <row r="14" spans="1:15" x14ac:dyDescent="0.25">
      <c r="A14" s="53" t="s">
        <v>89</v>
      </c>
      <c r="B14" s="49"/>
      <c r="C14" s="12">
        <v>4647.6210772000004</v>
      </c>
      <c r="D14" s="12">
        <v>9700.0269513900075</v>
      </c>
      <c r="E14" s="12">
        <v>17806.774698630034</v>
      </c>
      <c r="F14" s="12">
        <v>20250.285235130006</v>
      </c>
      <c r="G14" s="12">
        <v>21167.229136830003</v>
      </c>
      <c r="H14" s="12">
        <v>37827.847200820004</v>
      </c>
      <c r="I14" s="12">
        <v>41428.286897520004</v>
      </c>
      <c r="J14" s="9"/>
      <c r="K14" s="9"/>
      <c r="L14" s="9"/>
      <c r="M14" s="9"/>
      <c r="N14" s="9"/>
      <c r="O14" s="38"/>
    </row>
    <row r="15" spans="1:15" x14ac:dyDescent="0.25">
      <c r="A15" s="53" t="s">
        <v>90</v>
      </c>
      <c r="B15" s="49"/>
      <c r="C15" s="12">
        <v>1453.778</v>
      </c>
      <c r="D15" s="12">
        <v>3618.2350000000001</v>
      </c>
      <c r="E15" s="12">
        <v>5252.8469999999998</v>
      </c>
      <c r="F15" s="12">
        <v>7128.1610000000001</v>
      </c>
      <c r="G15" s="12">
        <v>7416.6409999999996</v>
      </c>
      <c r="H15" s="12">
        <v>11251.147000000001</v>
      </c>
      <c r="I15" s="12">
        <v>12422.637000000001</v>
      </c>
      <c r="J15" s="9"/>
      <c r="K15" s="9"/>
      <c r="L15" s="9"/>
      <c r="M15" s="9"/>
      <c r="N15" s="9"/>
      <c r="O15" s="38"/>
    </row>
    <row r="16" spans="1:15" x14ac:dyDescent="0.25">
      <c r="A16" s="53" t="s">
        <v>91</v>
      </c>
      <c r="B16" s="49"/>
      <c r="C16" s="12">
        <v>1514.35208333333</v>
      </c>
      <c r="D16" s="12">
        <v>1449.0328394072887</v>
      </c>
      <c r="E16" s="12">
        <v>1455.4854530340815</v>
      </c>
      <c r="F16" s="12">
        <v>1485.0335416666667</v>
      </c>
      <c r="G16" s="12">
        <v>1503.4747618082304</v>
      </c>
      <c r="H16" s="12">
        <v>1596.813369287539</v>
      </c>
      <c r="I16" s="12">
        <f>I15/I12*1000</f>
        <v>1623.8741176470587</v>
      </c>
      <c r="J16" s="9"/>
      <c r="K16" s="79"/>
      <c r="L16" s="9"/>
      <c r="M16" s="9"/>
      <c r="N16" s="9"/>
      <c r="O16" s="38"/>
    </row>
    <row r="17" spans="1:15" x14ac:dyDescent="0.25">
      <c r="A17" s="67" t="s">
        <v>92</v>
      </c>
      <c r="B17" s="68"/>
      <c r="C17" s="13">
        <f t="shared" ref="C17:I17" si="4">C15/C14*100</f>
        <v>31.280045766464276</v>
      </c>
      <c r="D17" s="13">
        <f t="shared" si="4"/>
        <v>37.301288111179005</v>
      </c>
      <c r="E17" s="13">
        <f t="shared" si="4"/>
        <v>29.499148997511199</v>
      </c>
      <c r="F17" s="13">
        <f t="shared" si="4"/>
        <v>35.200299241386155</v>
      </c>
      <c r="G17" s="13">
        <f t="shared" si="4"/>
        <v>35.038317731891446</v>
      </c>
      <c r="H17" s="13">
        <f t="shared" si="4"/>
        <v>29.743027511637266</v>
      </c>
      <c r="I17" s="13">
        <f>I15/I14*100</f>
        <v>29.985881460002272</v>
      </c>
      <c r="J17" s="10"/>
      <c r="K17" s="10"/>
      <c r="L17" s="10"/>
      <c r="M17" s="10"/>
      <c r="N17" s="10"/>
      <c r="O17" s="38"/>
    </row>
    <row r="18" spans="1:15" ht="15.75" thickBot="1" x14ac:dyDescent="0.3">
      <c r="A18" s="54" t="s">
        <v>112</v>
      </c>
      <c r="B18" s="50"/>
      <c r="C18" s="51">
        <v>960</v>
      </c>
      <c r="D18" s="51">
        <v>1541</v>
      </c>
      <c r="E18" s="51">
        <v>1115</v>
      </c>
      <c r="F18" s="51">
        <v>1234</v>
      </c>
      <c r="G18" s="51">
        <v>1399</v>
      </c>
      <c r="H18" s="51">
        <v>1343</v>
      </c>
      <c r="I18" s="51">
        <v>768</v>
      </c>
      <c r="J18" s="51"/>
      <c r="K18" s="51"/>
      <c r="L18" s="51"/>
      <c r="M18" s="51"/>
      <c r="N18" s="51"/>
    </row>
    <row r="19" spans="1:15" ht="15.75" thickTop="1" x14ac:dyDescent="0.25">
      <c r="A19" s="2"/>
      <c r="B19" s="2"/>
      <c r="C19" s="2"/>
      <c r="D19" s="2"/>
      <c r="E19" s="2"/>
      <c r="F19" s="2"/>
      <c r="G19" s="2"/>
      <c r="O19" s="38"/>
    </row>
    <row r="20" spans="1:15" x14ac:dyDescent="0.25">
      <c r="A20" s="2"/>
      <c r="B20" s="2"/>
      <c r="C20" s="2"/>
      <c r="D20" s="2"/>
      <c r="E20" s="2"/>
      <c r="F20" s="2"/>
      <c r="G20" s="2"/>
    </row>
    <row r="21" spans="1:15" x14ac:dyDescent="0.25">
      <c r="A21" s="2"/>
      <c r="B21" s="2"/>
      <c r="C21" s="2"/>
      <c r="D21" s="2"/>
      <c r="E21" s="2"/>
      <c r="F21" s="2"/>
      <c r="G21" s="2"/>
    </row>
    <row r="22" spans="1:15" ht="28.5" customHeight="1" thickBot="1" x14ac:dyDescent="0.3">
      <c r="A22" s="62" t="s">
        <v>101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5" ht="13.5" customHeight="1" thickTop="1" thickBot="1" x14ac:dyDescent="0.3">
      <c r="A23" s="4" t="s">
        <v>2</v>
      </c>
      <c r="B23" s="4" t="s">
        <v>3</v>
      </c>
      <c r="C23" s="5" t="s">
        <v>4</v>
      </c>
      <c r="D23" s="5" t="s">
        <v>5</v>
      </c>
      <c r="E23" s="5" t="s">
        <v>6</v>
      </c>
      <c r="F23" s="5" t="s">
        <v>7</v>
      </c>
      <c r="G23" s="5" t="s">
        <v>8</v>
      </c>
      <c r="H23" s="5" t="s">
        <v>9</v>
      </c>
      <c r="I23" s="5" t="s">
        <v>10</v>
      </c>
      <c r="J23" s="5" t="s">
        <v>11</v>
      </c>
      <c r="K23" s="5" t="s">
        <v>12</v>
      </c>
      <c r="L23" s="5" t="s">
        <v>13</v>
      </c>
      <c r="M23" s="5" t="s">
        <v>14</v>
      </c>
      <c r="N23" s="5" t="s">
        <v>15</v>
      </c>
    </row>
    <row r="24" spans="1:15" ht="15.75" thickTop="1" x14ac:dyDescent="0.25">
      <c r="A24" s="70" t="s">
        <v>98</v>
      </c>
      <c r="B24" s="6" t="s">
        <v>93</v>
      </c>
      <c r="C24" s="9">
        <v>81</v>
      </c>
      <c r="D24" s="9">
        <v>199</v>
      </c>
      <c r="E24" s="9">
        <v>280</v>
      </c>
      <c r="F24" s="9">
        <v>373</v>
      </c>
      <c r="G24" s="9">
        <v>382</v>
      </c>
      <c r="H24" s="9">
        <v>500</v>
      </c>
      <c r="I24" s="9">
        <v>535</v>
      </c>
      <c r="J24" s="9"/>
      <c r="K24" s="9"/>
      <c r="L24" s="9"/>
      <c r="M24" s="9"/>
      <c r="N24" s="9"/>
    </row>
    <row r="25" spans="1:15" x14ac:dyDescent="0.25">
      <c r="A25" s="71"/>
      <c r="B25" s="6" t="s">
        <v>94</v>
      </c>
      <c r="C25" s="9">
        <v>161</v>
      </c>
      <c r="D25" s="9">
        <v>406</v>
      </c>
      <c r="E25" s="9">
        <v>574</v>
      </c>
      <c r="F25" s="9">
        <v>757</v>
      </c>
      <c r="G25" s="9">
        <v>787</v>
      </c>
      <c r="H25" s="9">
        <v>1129</v>
      </c>
      <c r="I25" s="9">
        <v>1222</v>
      </c>
      <c r="J25" s="9"/>
      <c r="K25" s="9"/>
      <c r="L25" s="9"/>
      <c r="M25" s="9"/>
      <c r="N25" s="9"/>
    </row>
    <row r="26" spans="1:15" ht="15.75" thickBot="1" x14ac:dyDescent="0.3">
      <c r="A26" s="71"/>
      <c r="B26" s="6" t="s">
        <v>95</v>
      </c>
      <c r="C26" s="9">
        <v>180</v>
      </c>
      <c r="D26" s="9">
        <v>483</v>
      </c>
      <c r="E26" s="9">
        <v>696</v>
      </c>
      <c r="F26" s="9">
        <v>923</v>
      </c>
      <c r="G26" s="9">
        <v>938</v>
      </c>
      <c r="H26" s="9">
        <v>1345</v>
      </c>
      <c r="I26" s="9">
        <v>1456</v>
      </c>
      <c r="J26" s="9"/>
      <c r="K26" s="9"/>
      <c r="L26" s="9"/>
      <c r="M26" s="9"/>
      <c r="N26" s="9"/>
    </row>
    <row r="27" spans="1:15" ht="16.5" thickTop="1" thickBot="1" x14ac:dyDescent="0.3">
      <c r="A27" s="72"/>
      <c r="B27" s="7" t="s">
        <v>1</v>
      </c>
      <c r="C27" s="11">
        <f t="shared" ref="C27:I27" si="5">SUM(C24:C26)</f>
        <v>422</v>
      </c>
      <c r="D27" s="11">
        <f t="shared" si="5"/>
        <v>1088</v>
      </c>
      <c r="E27" s="11">
        <f t="shared" si="5"/>
        <v>1550</v>
      </c>
      <c r="F27" s="11">
        <f t="shared" si="5"/>
        <v>2053</v>
      </c>
      <c r="G27" s="11">
        <f t="shared" si="5"/>
        <v>2107</v>
      </c>
      <c r="H27" s="11">
        <f t="shared" si="5"/>
        <v>2974</v>
      </c>
      <c r="I27" s="11">
        <f t="shared" si="5"/>
        <v>3213</v>
      </c>
      <c r="J27" s="11"/>
      <c r="K27" s="11"/>
      <c r="L27" s="11"/>
      <c r="M27" s="11"/>
      <c r="N27" s="11"/>
    </row>
    <row r="28" spans="1:15" ht="15.75" thickTop="1" x14ac:dyDescent="0.25">
      <c r="A28" s="70" t="s">
        <v>99</v>
      </c>
      <c r="B28" s="6" t="s">
        <v>93</v>
      </c>
      <c r="C28" s="9">
        <v>69</v>
      </c>
      <c r="D28" s="9">
        <v>156</v>
      </c>
      <c r="E28" s="9">
        <v>233</v>
      </c>
      <c r="F28" s="9">
        <v>309</v>
      </c>
      <c r="G28" s="9">
        <v>308</v>
      </c>
      <c r="H28" s="9">
        <v>435</v>
      </c>
      <c r="I28" s="9">
        <v>462</v>
      </c>
      <c r="J28" s="9"/>
      <c r="K28" s="9"/>
      <c r="L28" s="9"/>
      <c r="M28" s="9"/>
      <c r="N28" s="9"/>
    </row>
    <row r="29" spans="1:15" x14ac:dyDescent="0.25">
      <c r="A29" s="71"/>
      <c r="B29" s="6" t="s">
        <v>94</v>
      </c>
      <c r="C29" s="9">
        <v>215</v>
      </c>
      <c r="D29" s="9">
        <v>554</v>
      </c>
      <c r="E29" s="9">
        <v>799</v>
      </c>
      <c r="F29" s="9">
        <v>1064</v>
      </c>
      <c r="G29" s="9">
        <v>1107</v>
      </c>
      <c r="H29" s="9">
        <v>1572</v>
      </c>
      <c r="I29" s="9">
        <v>1704</v>
      </c>
      <c r="J29" s="9"/>
      <c r="K29" s="9"/>
      <c r="L29" s="9"/>
      <c r="M29" s="9"/>
      <c r="N29" s="9"/>
    </row>
    <row r="30" spans="1:15" ht="15.75" thickBot="1" x14ac:dyDescent="0.3">
      <c r="A30" s="71"/>
      <c r="B30" s="6" t="s">
        <v>95</v>
      </c>
      <c r="C30" s="9">
        <v>254</v>
      </c>
      <c r="D30" s="9">
        <v>699</v>
      </c>
      <c r="E30" s="9">
        <v>1027</v>
      </c>
      <c r="F30" s="9">
        <v>1374</v>
      </c>
      <c r="G30" s="9">
        <v>1411</v>
      </c>
      <c r="H30" s="9">
        <v>2065</v>
      </c>
      <c r="I30" s="9">
        <v>2271</v>
      </c>
      <c r="J30" s="9"/>
      <c r="K30" s="9"/>
      <c r="L30" s="9"/>
      <c r="M30" s="9"/>
      <c r="N30" s="9"/>
    </row>
    <row r="31" spans="1:15" ht="16.5" thickTop="1" thickBot="1" x14ac:dyDescent="0.3">
      <c r="A31" s="72"/>
      <c r="B31" s="7" t="s">
        <v>1</v>
      </c>
      <c r="C31" s="11">
        <f t="shared" ref="C31:I31" si="6">SUM(C28:C30)</f>
        <v>538</v>
      </c>
      <c r="D31" s="11">
        <f t="shared" si="6"/>
        <v>1409</v>
      </c>
      <c r="E31" s="11">
        <f t="shared" si="6"/>
        <v>2059</v>
      </c>
      <c r="F31" s="11">
        <f t="shared" si="6"/>
        <v>2747</v>
      </c>
      <c r="G31" s="11">
        <f t="shared" si="6"/>
        <v>2826</v>
      </c>
      <c r="H31" s="11">
        <f t="shared" si="6"/>
        <v>4072</v>
      </c>
      <c r="I31" s="11">
        <f t="shared" si="6"/>
        <v>4437</v>
      </c>
      <c r="J31" s="11"/>
      <c r="K31" s="11"/>
      <c r="L31" s="11"/>
      <c r="M31" s="11"/>
      <c r="N31" s="11"/>
    </row>
    <row r="32" spans="1:15" ht="15.75" thickTop="1" x14ac:dyDescent="0.25">
      <c r="A32" s="70" t="s">
        <v>1</v>
      </c>
      <c r="B32" s="6" t="s">
        <v>93</v>
      </c>
      <c r="C32" s="9">
        <f t="shared" ref="C32:D35" si="7">SUM(C24,C28)</f>
        <v>150</v>
      </c>
      <c r="D32" s="9">
        <f t="shared" si="7"/>
        <v>355</v>
      </c>
      <c r="E32" s="9">
        <f t="shared" ref="E32:F32" si="8">SUM(E24,E28)</f>
        <v>513</v>
      </c>
      <c r="F32" s="9">
        <f t="shared" si="8"/>
        <v>682</v>
      </c>
      <c r="G32" s="9">
        <f t="shared" ref="G32:H32" si="9">SUM(G24,G28)</f>
        <v>690</v>
      </c>
      <c r="H32" s="9">
        <f t="shared" si="9"/>
        <v>935</v>
      </c>
      <c r="I32" s="9">
        <f t="shared" ref="I32" si="10">SUM(I24,I28)</f>
        <v>997</v>
      </c>
      <c r="J32" s="9"/>
      <c r="K32" s="9"/>
      <c r="L32" s="9"/>
      <c r="M32" s="9"/>
      <c r="N32" s="9"/>
    </row>
    <row r="33" spans="1:14" x14ac:dyDescent="0.25">
      <c r="A33" s="71"/>
      <c r="B33" s="6" t="s">
        <v>94</v>
      </c>
      <c r="C33" s="9">
        <f t="shared" si="7"/>
        <v>376</v>
      </c>
      <c r="D33" s="9">
        <f t="shared" si="7"/>
        <v>960</v>
      </c>
      <c r="E33" s="9">
        <f t="shared" ref="E33:F33" si="11">SUM(E25,E29)</f>
        <v>1373</v>
      </c>
      <c r="F33" s="9">
        <f t="shared" si="11"/>
        <v>1821</v>
      </c>
      <c r="G33" s="9">
        <f t="shared" ref="G33:H33" si="12">SUM(G25,G29)</f>
        <v>1894</v>
      </c>
      <c r="H33" s="9">
        <f t="shared" si="12"/>
        <v>2701</v>
      </c>
      <c r="I33" s="9">
        <f t="shared" ref="I33" si="13">SUM(I25,I29)</f>
        <v>2926</v>
      </c>
      <c r="J33" s="9"/>
      <c r="K33" s="9"/>
      <c r="L33" s="9"/>
      <c r="M33" s="9"/>
      <c r="N33" s="9"/>
    </row>
    <row r="34" spans="1:14" ht="15.75" thickBot="1" x14ac:dyDescent="0.3">
      <c r="A34" s="71"/>
      <c r="B34" s="6" t="s">
        <v>95</v>
      </c>
      <c r="C34" s="9">
        <f t="shared" si="7"/>
        <v>434</v>
      </c>
      <c r="D34" s="9">
        <f t="shared" si="7"/>
        <v>1182</v>
      </c>
      <c r="E34" s="9">
        <f t="shared" ref="E34:F34" si="14">SUM(E26,E30)</f>
        <v>1723</v>
      </c>
      <c r="F34" s="9">
        <f t="shared" si="14"/>
        <v>2297</v>
      </c>
      <c r="G34" s="9">
        <f t="shared" ref="G34:H34" si="15">SUM(G26,G30)</f>
        <v>2349</v>
      </c>
      <c r="H34" s="9">
        <f t="shared" si="15"/>
        <v>3410</v>
      </c>
      <c r="I34" s="9">
        <f t="shared" ref="I34" si="16">SUM(I26,I30)</f>
        <v>3727</v>
      </c>
      <c r="J34" s="9"/>
      <c r="K34" s="9"/>
      <c r="L34" s="9"/>
      <c r="M34" s="9"/>
      <c r="N34" s="9"/>
    </row>
    <row r="35" spans="1:14" ht="16.5" thickTop="1" thickBot="1" x14ac:dyDescent="0.3">
      <c r="A35" s="72"/>
      <c r="B35" s="7" t="s">
        <v>1</v>
      </c>
      <c r="C35" s="11">
        <f t="shared" si="7"/>
        <v>960</v>
      </c>
      <c r="D35" s="11">
        <f t="shared" si="7"/>
        <v>2497</v>
      </c>
      <c r="E35" s="11">
        <f t="shared" ref="E35:F35" si="17">SUM(E27,E31)</f>
        <v>3609</v>
      </c>
      <c r="F35" s="11">
        <f t="shared" si="17"/>
        <v>4800</v>
      </c>
      <c r="G35" s="11">
        <f t="shared" ref="G35:H35" si="18">SUM(G27,G31)</f>
        <v>4933</v>
      </c>
      <c r="H35" s="11">
        <f t="shared" si="18"/>
        <v>7046</v>
      </c>
      <c r="I35" s="11">
        <f t="shared" ref="I35" si="19">SUM(I27,I31)</f>
        <v>7650</v>
      </c>
      <c r="J35" s="11"/>
      <c r="K35" s="11"/>
      <c r="L35" s="11"/>
      <c r="M35" s="11"/>
      <c r="N35" s="11"/>
    </row>
    <row r="36" spans="1:14" ht="15.75" thickTop="1" x14ac:dyDescent="0.25">
      <c r="A36" s="2"/>
      <c r="B36" s="2"/>
      <c r="C36" s="2"/>
      <c r="D36" s="2"/>
      <c r="E36" s="2"/>
      <c r="F36" s="2"/>
      <c r="G36" s="2"/>
    </row>
  </sheetData>
  <mergeCells count="4">
    <mergeCell ref="B1:N1"/>
    <mergeCell ref="A28:A31"/>
    <mergeCell ref="A32:A35"/>
    <mergeCell ref="A24:A27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B22" sqref="B22"/>
    </sheetView>
  </sheetViews>
  <sheetFormatPr defaultColWidth="9.125" defaultRowHeight="15" x14ac:dyDescent="0.25"/>
  <cols>
    <col min="1" max="1" width="30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38" t="s">
        <v>73</v>
      </c>
    </row>
    <row r="2" spans="1:15" ht="24.95" customHeight="1" thickBot="1" x14ac:dyDescent="0.3">
      <c r="A2" s="62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56" t="s">
        <v>110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5" t="s">
        <v>28</v>
      </c>
      <c r="B4" s="9">
        <v>953</v>
      </c>
      <c r="C4" s="9">
        <v>2494</v>
      </c>
      <c r="D4" s="9">
        <v>3604</v>
      </c>
      <c r="E4" s="9">
        <v>4826</v>
      </c>
      <c r="F4" s="9">
        <v>4989</v>
      </c>
      <c r="G4" s="9">
        <v>7536</v>
      </c>
      <c r="H4" s="9">
        <v>8304</v>
      </c>
      <c r="I4" s="9"/>
      <c r="J4" s="9"/>
      <c r="K4" s="9"/>
      <c r="L4" s="9"/>
      <c r="M4" s="9"/>
    </row>
    <row r="5" spans="1:15" ht="15.75" thickBot="1" x14ac:dyDescent="0.3">
      <c r="A5" s="16" t="s">
        <v>29</v>
      </c>
      <c r="B5" s="9">
        <v>17</v>
      </c>
      <c r="C5" s="9">
        <v>34</v>
      </c>
      <c r="D5" s="9">
        <v>52</v>
      </c>
      <c r="E5" s="9">
        <v>74</v>
      </c>
      <c r="F5" s="9">
        <v>78</v>
      </c>
      <c r="G5" s="9">
        <v>122</v>
      </c>
      <c r="H5" s="9">
        <v>133</v>
      </c>
      <c r="I5" s="9"/>
      <c r="J5" s="9"/>
      <c r="K5" s="9"/>
      <c r="L5" s="9"/>
      <c r="M5" s="9"/>
    </row>
    <row r="6" spans="1:15" ht="16.5" thickTop="1" thickBot="1" x14ac:dyDescent="0.3">
      <c r="A6" s="64" t="s">
        <v>1</v>
      </c>
      <c r="B6" s="11">
        <f t="shared" ref="B6:H6" si="0">SUM(B4:B5)</f>
        <v>970</v>
      </c>
      <c r="C6" s="11">
        <f t="shared" si="0"/>
        <v>2528</v>
      </c>
      <c r="D6" s="11">
        <f t="shared" si="0"/>
        <v>3656</v>
      </c>
      <c r="E6" s="11">
        <f t="shared" si="0"/>
        <v>4900</v>
      </c>
      <c r="F6" s="11">
        <f t="shared" si="0"/>
        <v>5067</v>
      </c>
      <c r="G6" s="11">
        <f t="shared" si="0"/>
        <v>7658</v>
      </c>
      <c r="H6" s="11">
        <f t="shared" si="0"/>
        <v>8437</v>
      </c>
      <c r="I6" s="11"/>
      <c r="J6" s="11"/>
      <c r="K6" s="11"/>
      <c r="L6" s="11"/>
      <c r="M6" s="11"/>
    </row>
    <row r="7" spans="1:15" ht="15.75" thickTop="1" x14ac:dyDescent="0.25"/>
    <row r="9" spans="1:15" ht="24.95" customHeight="1" thickBot="1" x14ac:dyDescent="0.3">
      <c r="A9" s="62" t="s">
        <v>104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5" ht="16.5" thickTop="1" thickBot="1" x14ac:dyDescent="0.3">
      <c r="A10" s="56" t="s">
        <v>110</v>
      </c>
      <c r="B10" s="5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5" ht="15.75" thickTop="1" x14ac:dyDescent="0.25">
      <c r="A11" s="15" t="s">
        <v>28</v>
      </c>
      <c r="B11" s="12">
        <v>1133.383</v>
      </c>
      <c r="C11" s="12">
        <v>3065.84</v>
      </c>
      <c r="D11" s="12">
        <v>4473.5320000000002</v>
      </c>
      <c r="E11" s="12">
        <v>6047.6369999999997</v>
      </c>
      <c r="F11" s="12">
        <v>6292.37</v>
      </c>
      <c r="G11" s="12">
        <v>9620.1689999999999</v>
      </c>
      <c r="H11" s="12">
        <v>10620.159</v>
      </c>
      <c r="I11" s="12"/>
      <c r="J11" s="12"/>
      <c r="K11" s="12"/>
      <c r="L11" s="12"/>
      <c r="M11" s="12"/>
    </row>
    <row r="12" spans="1:15" ht="15.75" thickBot="1" x14ac:dyDescent="0.3">
      <c r="A12" s="16" t="s">
        <v>29</v>
      </c>
      <c r="B12" s="12">
        <v>320.39499999999998</v>
      </c>
      <c r="C12" s="12">
        <v>552.39499999999998</v>
      </c>
      <c r="D12" s="12">
        <v>779.31500000000005</v>
      </c>
      <c r="E12" s="12">
        <v>1080.5239999999999</v>
      </c>
      <c r="F12" s="12">
        <v>1124.271</v>
      </c>
      <c r="G12" s="12">
        <v>1630.9780000000001</v>
      </c>
      <c r="H12" s="12">
        <v>1802.4780000000001</v>
      </c>
      <c r="I12" s="12"/>
      <c r="J12" s="12"/>
      <c r="K12" s="12"/>
      <c r="L12" s="12"/>
      <c r="M12" s="12"/>
    </row>
    <row r="13" spans="1:15" ht="16.5" thickTop="1" thickBot="1" x14ac:dyDescent="0.3">
      <c r="A13" s="64" t="s">
        <v>1</v>
      </c>
      <c r="B13" s="14">
        <f t="shared" ref="B13:H13" si="1">SUM(B11:B12)</f>
        <v>1453.778</v>
      </c>
      <c r="C13" s="14">
        <f t="shared" si="1"/>
        <v>3618.2350000000001</v>
      </c>
      <c r="D13" s="14">
        <f t="shared" si="1"/>
        <v>5252.8469999999998</v>
      </c>
      <c r="E13" s="14">
        <f t="shared" si="1"/>
        <v>7128.1610000000001</v>
      </c>
      <c r="F13" s="14">
        <f t="shared" si="1"/>
        <v>7416.6409999999996</v>
      </c>
      <c r="G13" s="14">
        <f t="shared" si="1"/>
        <v>11251.147000000001</v>
      </c>
      <c r="H13" s="14">
        <f t="shared" si="1"/>
        <v>12422.636999999999</v>
      </c>
      <c r="I13" s="14"/>
      <c r="J13" s="14"/>
      <c r="K13" s="14"/>
      <c r="L13" s="14"/>
      <c r="M13" s="14"/>
    </row>
    <row r="14" spans="1:15" ht="15.75" thickTop="1" x14ac:dyDescent="0.25"/>
    <row r="17" spans="1:13" ht="24" customHeight="1" thickBot="1" x14ac:dyDescent="0.3">
      <c r="A17" s="62" t="s">
        <v>103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6.5" thickTop="1" thickBot="1" x14ac:dyDescent="0.3">
      <c r="A18" s="56" t="s">
        <v>110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</row>
    <row r="19" spans="1:13" ht="15.75" thickTop="1" x14ac:dyDescent="0.25">
      <c r="A19" s="15" t="s">
        <v>28</v>
      </c>
      <c r="B19" s="12">
        <f t="shared" ref="B19:G19" si="2">B4/B6*100</f>
        <v>98.24742268041237</v>
      </c>
      <c r="C19" s="12">
        <f t="shared" si="2"/>
        <v>98.655063291139243</v>
      </c>
      <c r="D19" s="12">
        <f t="shared" si="2"/>
        <v>98.577680525164112</v>
      </c>
      <c r="E19" s="12">
        <f t="shared" si="2"/>
        <v>98.489795918367349</v>
      </c>
      <c r="F19" s="12">
        <f t="shared" si="2"/>
        <v>98.460627590290116</v>
      </c>
      <c r="G19" s="12">
        <f t="shared" si="2"/>
        <v>98.406894750587625</v>
      </c>
      <c r="H19" s="12">
        <f>H4/H6*100</f>
        <v>98.423610288017073</v>
      </c>
      <c r="I19" s="9"/>
      <c r="J19" s="9"/>
      <c r="K19" s="9"/>
      <c r="L19" s="9"/>
      <c r="M19" s="9"/>
    </row>
    <row r="20" spans="1:13" ht="15.75" thickBot="1" x14ac:dyDescent="0.3">
      <c r="A20" s="16" t="s">
        <v>29</v>
      </c>
      <c r="B20" s="12">
        <f t="shared" ref="B20:G20" si="3">B5/B6*100</f>
        <v>1.7525773195876289</v>
      </c>
      <c r="C20" s="12">
        <f t="shared" si="3"/>
        <v>1.3449367088607596</v>
      </c>
      <c r="D20" s="12">
        <f t="shared" si="3"/>
        <v>1.4223194748358863</v>
      </c>
      <c r="E20" s="12">
        <f t="shared" si="3"/>
        <v>1.5102040816326532</v>
      </c>
      <c r="F20" s="12">
        <f t="shared" si="3"/>
        <v>1.5393724097098875</v>
      </c>
      <c r="G20" s="12">
        <f t="shared" si="3"/>
        <v>1.5931052494123792</v>
      </c>
      <c r="H20" s="12">
        <f t="shared" ref="H20" si="4">H5/H6*100</f>
        <v>1.5763897119829322</v>
      </c>
      <c r="I20" s="9"/>
      <c r="J20" s="9"/>
      <c r="K20" s="9"/>
      <c r="L20" s="9"/>
      <c r="M20" s="9"/>
    </row>
    <row r="21" spans="1:13" ht="16.5" thickTop="1" thickBot="1" x14ac:dyDescent="0.3">
      <c r="A21" s="64" t="s">
        <v>1</v>
      </c>
      <c r="B21" s="14">
        <f t="shared" ref="B21:G21" si="5">SUM(B19:B20)</f>
        <v>100</v>
      </c>
      <c r="C21" s="14">
        <f t="shared" si="5"/>
        <v>100</v>
      </c>
      <c r="D21" s="14">
        <f t="shared" si="5"/>
        <v>100</v>
      </c>
      <c r="E21" s="14">
        <f t="shared" si="5"/>
        <v>100</v>
      </c>
      <c r="F21" s="14">
        <f t="shared" si="5"/>
        <v>100</v>
      </c>
      <c r="G21" s="14">
        <f t="shared" si="5"/>
        <v>100</v>
      </c>
      <c r="H21" s="14">
        <f t="shared" ref="H21" si="6">SUM(H19:H20)</f>
        <v>100</v>
      </c>
      <c r="I21" s="11"/>
      <c r="J21" s="11"/>
      <c r="K21" s="11"/>
      <c r="L21" s="11"/>
      <c r="M21" s="11"/>
    </row>
    <row r="22" spans="1:13" ht="15.75" thickTop="1" x14ac:dyDescent="0.25"/>
    <row r="25" spans="1:13" ht="22.5" customHeight="1" thickBot="1" x14ac:dyDescent="0.3">
      <c r="A25" s="8" t="s">
        <v>105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6.5" thickTop="1" thickBot="1" x14ac:dyDescent="0.3">
      <c r="A26" s="56" t="s">
        <v>110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</row>
    <row r="27" spans="1:13" ht="15.75" thickTop="1" x14ac:dyDescent="0.25">
      <c r="A27" s="15" t="s">
        <v>28</v>
      </c>
      <c r="B27" s="12">
        <f t="shared" ref="B27:G27" si="7">B11/B13*100</f>
        <v>77.961215536347368</v>
      </c>
      <c r="C27" s="12">
        <f t="shared" si="7"/>
        <v>84.733025909041288</v>
      </c>
      <c r="D27" s="12">
        <f t="shared" si="7"/>
        <v>85.163950139800377</v>
      </c>
      <c r="E27" s="12">
        <f t="shared" si="7"/>
        <v>84.841475943093869</v>
      </c>
      <c r="F27" s="12">
        <f t="shared" si="7"/>
        <v>84.841237428102573</v>
      </c>
      <c r="G27" s="12">
        <f t="shared" si="7"/>
        <v>85.503895736141374</v>
      </c>
      <c r="H27" s="9"/>
      <c r="I27" s="9"/>
      <c r="J27" s="9"/>
      <c r="K27" s="9"/>
      <c r="L27" s="9"/>
      <c r="M27" s="9"/>
    </row>
    <row r="28" spans="1:13" ht="15.75" thickBot="1" x14ac:dyDescent="0.3">
      <c r="A28" s="16" t="s">
        <v>29</v>
      </c>
      <c r="B28" s="12">
        <f t="shared" ref="B28:G28" si="8">B12/B13*100</f>
        <v>22.038784463652632</v>
      </c>
      <c r="C28" s="12">
        <f t="shared" si="8"/>
        <v>15.266974090958712</v>
      </c>
      <c r="D28" s="12">
        <f t="shared" si="8"/>
        <v>14.836049860199624</v>
      </c>
      <c r="E28" s="12">
        <f t="shared" si="8"/>
        <v>15.158524056906121</v>
      </c>
      <c r="F28" s="12">
        <f t="shared" si="8"/>
        <v>15.158762571897441</v>
      </c>
      <c r="G28" s="12">
        <f t="shared" si="8"/>
        <v>14.496104263858609</v>
      </c>
      <c r="H28" s="9"/>
      <c r="I28" s="9"/>
      <c r="J28" s="9"/>
      <c r="K28" s="9"/>
      <c r="L28" s="9"/>
      <c r="M28" s="9"/>
    </row>
    <row r="29" spans="1:13" ht="16.5" thickTop="1" thickBot="1" x14ac:dyDescent="0.3">
      <c r="A29" s="64" t="s">
        <v>1</v>
      </c>
      <c r="B29" s="14">
        <f t="shared" ref="B29:G29" si="9">SUM(B27:B28)</f>
        <v>100</v>
      </c>
      <c r="C29" s="14">
        <f t="shared" si="9"/>
        <v>100</v>
      </c>
      <c r="D29" s="14">
        <f t="shared" si="9"/>
        <v>100</v>
      </c>
      <c r="E29" s="14">
        <f t="shared" si="9"/>
        <v>99.999999999999986</v>
      </c>
      <c r="F29" s="14">
        <f t="shared" si="9"/>
        <v>100.00000000000001</v>
      </c>
      <c r="G29" s="14">
        <f t="shared" si="9"/>
        <v>99.999999999999986</v>
      </c>
      <c r="H29" s="11"/>
      <c r="I29" s="11"/>
      <c r="J29" s="11"/>
      <c r="K29" s="11"/>
      <c r="L29" s="11"/>
      <c r="M29" s="11"/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4"/>
  <sheetViews>
    <sheetView showGridLines="0" topLeftCell="A4" zoomScaleNormal="100" workbookViewId="0">
      <selection activeCell="H26" sqref="H26:H42"/>
    </sheetView>
  </sheetViews>
  <sheetFormatPr defaultColWidth="9.125" defaultRowHeight="15" x14ac:dyDescent="0.25"/>
  <cols>
    <col min="1" max="1" width="39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38" t="s">
        <v>73</v>
      </c>
    </row>
    <row r="2" spans="1:15" ht="24.95" customHeight="1" thickBot="1" x14ac:dyDescent="0.3">
      <c r="A2" s="62" t="s">
        <v>106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24" t="s">
        <v>63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42" t="s">
        <v>11</v>
      </c>
      <c r="J3" s="23" t="s">
        <v>12</v>
      </c>
      <c r="K3" s="23" t="s">
        <v>13</v>
      </c>
      <c r="L3" s="23" t="s">
        <v>14</v>
      </c>
      <c r="M3" s="23" t="s">
        <v>15</v>
      </c>
    </row>
    <row r="4" spans="1:15" ht="15.75" thickTop="1" x14ac:dyDescent="0.25">
      <c r="A4" s="20" t="s">
        <v>30</v>
      </c>
      <c r="B4" s="25">
        <v>2</v>
      </c>
      <c r="C4" s="25">
        <v>8</v>
      </c>
      <c r="D4" s="25">
        <v>12</v>
      </c>
      <c r="E4" s="25">
        <v>14</v>
      </c>
      <c r="F4" s="25">
        <v>13</v>
      </c>
      <c r="G4" s="25">
        <v>24</v>
      </c>
      <c r="H4" s="25">
        <v>27</v>
      </c>
      <c r="I4" s="10"/>
      <c r="J4" s="25"/>
      <c r="K4" s="46"/>
      <c r="L4" s="46"/>
      <c r="M4" s="46"/>
    </row>
    <row r="5" spans="1:15" x14ac:dyDescent="0.25">
      <c r="A5" s="21" t="s">
        <v>31</v>
      </c>
      <c r="B5" s="26">
        <v>254</v>
      </c>
      <c r="C5" s="26">
        <v>711</v>
      </c>
      <c r="D5" s="26">
        <v>1014</v>
      </c>
      <c r="E5" s="26">
        <v>1386</v>
      </c>
      <c r="F5" s="26">
        <v>1426</v>
      </c>
      <c r="G5" s="26">
        <v>2156</v>
      </c>
      <c r="H5" s="26">
        <v>2386</v>
      </c>
      <c r="I5" s="26"/>
      <c r="J5" s="26"/>
      <c r="K5" s="47"/>
      <c r="L5" s="47"/>
      <c r="M5" s="47"/>
    </row>
    <row r="6" spans="1:15" x14ac:dyDescent="0.25">
      <c r="A6" s="21" t="s">
        <v>32</v>
      </c>
      <c r="B6" s="26">
        <v>64</v>
      </c>
      <c r="C6" s="26">
        <v>155</v>
      </c>
      <c r="D6" s="26">
        <v>218</v>
      </c>
      <c r="E6" s="26">
        <v>284</v>
      </c>
      <c r="F6" s="26">
        <v>293</v>
      </c>
      <c r="G6" s="26">
        <v>466</v>
      </c>
      <c r="H6" s="26">
        <v>525</v>
      </c>
      <c r="I6" s="26"/>
      <c r="J6" s="26"/>
      <c r="K6" s="47"/>
      <c r="L6" s="47"/>
      <c r="M6" s="47"/>
    </row>
    <row r="7" spans="1:15" ht="38.25" x14ac:dyDescent="0.25">
      <c r="A7" s="21" t="s">
        <v>33</v>
      </c>
      <c r="B7" s="26">
        <v>29</v>
      </c>
      <c r="C7" s="26">
        <v>70</v>
      </c>
      <c r="D7" s="26">
        <v>102</v>
      </c>
      <c r="E7" s="26">
        <v>134</v>
      </c>
      <c r="F7" s="26">
        <v>138</v>
      </c>
      <c r="G7" s="26">
        <v>213</v>
      </c>
      <c r="H7" s="26">
        <v>237</v>
      </c>
      <c r="I7" s="26"/>
      <c r="J7" s="26"/>
      <c r="K7" s="47"/>
      <c r="L7" s="47"/>
      <c r="M7" s="47"/>
    </row>
    <row r="8" spans="1:15" x14ac:dyDescent="0.25">
      <c r="A8" s="21" t="s">
        <v>34</v>
      </c>
      <c r="B8" s="26">
        <v>13</v>
      </c>
      <c r="C8" s="26">
        <v>36</v>
      </c>
      <c r="D8" s="26">
        <v>46</v>
      </c>
      <c r="E8" s="26">
        <v>64</v>
      </c>
      <c r="F8" s="26">
        <v>63</v>
      </c>
      <c r="G8" s="26">
        <v>87</v>
      </c>
      <c r="H8" s="26">
        <v>92</v>
      </c>
      <c r="I8" s="26"/>
      <c r="J8" s="26"/>
      <c r="K8" s="47"/>
      <c r="L8" s="47"/>
      <c r="M8" s="47"/>
    </row>
    <row r="9" spans="1:15" x14ac:dyDescent="0.25">
      <c r="A9" s="21" t="s">
        <v>35</v>
      </c>
      <c r="B9" s="26">
        <v>65</v>
      </c>
      <c r="C9" s="26">
        <v>168</v>
      </c>
      <c r="D9" s="26">
        <v>232</v>
      </c>
      <c r="E9" s="26">
        <v>315</v>
      </c>
      <c r="F9" s="26">
        <v>332</v>
      </c>
      <c r="G9" s="26">
        <v>500</v>
      </c>
      <c r="H9" s="26">
        <v>546</v>
      </c>
      <c r="I9" s="26"/>
      <c r="J9" s="26"/>
      <c r="K9" s="47"/>
      <c r="L9" s="47"/>
      <c r="M9" s="47"/>
    </row>
    <row r="10" spans="1:15" ht="25.5" x14ac:dyDescent="0.25">
      <c r="A10" s="21" t="s">
        <v>36</v>
      </c>
      <c r="B10" s="26">
        <v>36</v>
      </c>
      <c r="C10" s="26">
        <v>100</v>
      </c>
      <c r="D10" s="26">
        <v>144</v>
      </c>
      <c r="E10" s="26">
        <v>203</v>
      </c>
      <c r="F10" s="26">
        <v>210</v>
      </c>
      <c r="G10" s="26">
        <v>312</v>
      </c>
      <c r="H10" s="26">
        <v>354</v>
      </c>
      <c r="I10" s="26"/>
      <c r="J10" s="26"/>
      <c r="K10" s="47"/>
      <c r="L10" s="47"/>
      <c r="M10" s="47"/>
    </row>
    <row r="11" spans="1:15" x14ac:dyDescent="0.25">
      <c r="A11" s="21" t="s">
        <v>37</v>
      </c>
      <c r="B11" s="26">
        <v>190</v>
      </c>
      <c r="C11" s="26">
        <v>464</v>
      </c>
      <c r="D11" s="26">
        <v>679</v>
      </c>
      <c r="E11" s="26">
        <v>877</v>
      </c>
      <c r="F11" s="26">
        <v>909</v>
      </c>
      <c r="G11" s="26">
        <v>1366</v>
      </c>
      <c r="H11" s="26">
        <v>1493</v>
      </c>
      <c r="I11" s="26"/>
      <c r="J11" s="26"/>
      <c r="K11" s="47"/>
      <c r="L11" s="47"/>
      <c r="M11" s="47"/>
    </row>
    <row r="12" spans="1:15" x14ac:dyDescent="0.25">
      <c r="A12" s="21" t="s">
        <v>38</v>
      </c>
      <c r="B12" s="26">
        <v>17</v>
      </c>
      <c r="C12" s="26">
        <v>37</v>
      </c>
      <c r="D12" s="26">
        <v>60</v>
      </c>
      <c r="E12" s="26">
        <v>85</v>
      </c>
      <c r="F12" s="26">
        <v>85</v>
      </c>
      <c r="G12" s="26">
        <v>128</v>
      </c>
      <c r="H12" s="26">
        <v>141</v>
      </c>
      <c r="I12" s="26"/>
      <c r="J12" s="26"/>
      <c r="K12" s="47"/>
      <c r="L12" s="47"/>
      <c r="M12" s="47"/>
    </row>
    <row r="13" spans="1:15" ht="25.5" x14ac:dyDescent="0.25">
      <c r="A13" s="21" t="s">
        <v>39</v>
      </c>
      <c r="B13" s="26">
        <v>53</v>
      </c>
      <c r="C13" s="26">
        <v>128</v>
      </c>
      <c r="D13" s="26">
        <v>206</v>
      </c>
      <c r="E13" s="26">
        <v>278</v>
      </c>
      <c r="F13" s="26">
        <v>283</v>
      </c>
      <c r="G13" s="26">
        <v>454</v>
      </c>
      <c r="H13" s="26">
        <v>492</v>
      </c>
      <c r="I13" s="26"/>
      <c r="J13" s="26"/>
      <c r="K13" s="47"/>
      <c r="L13" s="47"/>
      <c r="M13" s="47"/>
    </row>
    <row r="14" spans="1:15" ht="25.5" x14ac:dyDescent="0.25">
      <c r="A14" s="21" t="s">
        <v>40</v>
      </c>
      <c r="B14" s="26">
        <v>85</v>
      </c>
      <c r="C14" s="26">
        <v>244</v>
      </c>
      <c r="D14" s="26">
        <v>381</v>
      </c>
      <c r="E14" s="26">
        <v>525</v>
      </c>
      <c r="F14" s="26">
        <v>544</v>
      </c>
      <c r="G14" s="26">
        <v>783</v>
      </c>
      <c r="H14" s="26">
        <v>865</v>
      </c>
      <c r="I14" s="26"/>
      <c r="J14" s="26"/>
      <c r="K14" s="47"/>
      <c r="L14" s="47"/>
      <c r="M14" s="47"/>
    </row>
    <row r="15" spans="1:15" x14ac:dyDescent="0.25">
      <c r="A15" s="21" t="s">
        <v>41</v>
      </c>
      <c r="B15" s="26">
        <v>30</v>
      </c>
      <c r="C15" s="26">
        <v>87</v>
      </c>
      <c r="D15" s="26">
        <v>122</v>
      </c>
      <c r="E15" s="26">
        <v>162</v>
      </c>
      <c r="F15" s="26">
        <v>171</v>
      </c>
      <c r="G15" s="26">
        <v>280</v>
      </c>
      <c r="H15" s="26">
        <v>299</v>
      </c>
      <c r="I15" s="26"/>
      <c r="J15" s="26"/>
      <c r="K15" s="47"/>
      <c r="L15" s="47"/>
      <c r="M15" s="47"/>
    </row>
    <row r="16" spans="1:15" x14ac:dyDescent="0.25">
      <c r="A16" s="21" t="s">
        <v>42</v>
      </c>
      <c r="B16" s="10">
        <v>0</v>
      </c>
      <c r="C16" s="10">
        <v>0</v>
      </c>
      <c r="D16" s="26">
        <v>0</v>
      </c>
      <c r="E16" s="10">
        <v>1</v>
      </c>
      <c r="F16" s="10">
        <v>1</v>
      </c>
      <c r="G16" s="10">
        <v>2</v>
      </c>
      <c r="H16" s="10">
        <v>3</v>
      </c>
      <c r="I16" s="10"/>
      <c r="J16" s="10"/>
      <c r="K16" s="10"/>
      <c r="L16" s="10"/>
      <c r="M16" s="10"/>
    </row>
    <row r="17" spans="1:13" ht="25.5" x14ac:dyDescent="0.25">
      <c r="A17" s="21" t="s">
        <v>43</v>
      </c>
      <c r="B17" s="26">
        <v>15</v>
      </c>
      <c r="C17" s="26">
        <v>31</v>
      </c>
      <c r="D17" s="26">
        <v>44</v>
      </c>
      <c r="E17" s="26">
        <v>55</v>
      </c>
      <c r="F17" s="26">
        <v>57</v>
      </c>
      <c r="G17" s="26">
        <v>83</v>
      </c>
      <c r="H17" s="26">
        <v>90</v>
      </c>
      <c r="I17" s="26"/>
      <c r="J17" s="10"/>
      <c r="K17" s="47"/>
      <c r="L17" s="47"/>
      <c r="M17" s="47"/>
    </row>
    <row r="18" spans="1:13" x14ac:dyDescent="0.25">
      <c r="A18" s="21" t="s">
        <v>44</v>
      </c>
      <c r="B18" s="26">
        <v>56</v>
      </c>
      <c r="C18" s="26">
        <v>147</v>
      </c>
      <c r="D18" s="26">
        <v>192</v>
      </c>
      <c r="E18" s="26">
        <v>258</v>
      </c>
      <c r="F18" s="26">
        <v>271</v>
      </c>
      <c r="G18" s="26">
        <v>397</v>
      </c>
      <c r="H18" s="26">
        <v>437</v>
      </c>
      <c r="I18" s="26"/>
      <c r="J18" s="26"/>
      <c r="K18" s="47"/>
      <c r="L18" s="47"/>
      <c r="M18" s="47"/>
    </row>
    <row r="19" spans="1:13" x14ac:dyDescent="0.25">
      <c r="A19" s="21" t="s">
        <v>45</v>
      </c>
      <c r="B19" s="26">
        <v>13</v>
      </c>
      <c r="C19" s="26">
        <v>30</v>
      </c>
      <c r="D19" s="26">
        <v>40</v>
      </c>
      <c r="E19" s="26">
        <v>55</v>
      </c>
      <c r="F19" s="26">
        <v>55</v>
      </c>
      <c r="G19" s="26">
        <v>89</v>
      </c>
      <c r="H19" s="26">
        <v>97</v>
      </c>
      <c r="I19" s="26"/>
      <c r="J19" s="26"/>
      <c r="K19" s="47"/>
      <c r="L19" s="47"/>
      <c r="M19" s="47"/>
    </row>
    <row r="20" spans="1:13" ht="15.75" thickBot="1" x14ac:dyDescent="0.3">
      <c r="A20" s="22" t="s">
        <v>46</v>
      </c>
      <c r="B20" s="27">
        <v>48</v>
      </c>
      <c r="C20" s="27">
        <v>112</v>
      </c>
      <c r="D20" s="27">
        <v>164</v>
      </c>
      <c r="E20" s="27">
        <v>204</v>
      </c>
      <c r="F20" s="27">
        <v>216</v>
      </c>
      <c r="G20" s="27">
        <v>318</v>
      </c>
      <c r="H20" s="27">
        <v>353</v>
      </c>
      <c r="I20" s="27"/>
      <c r="J20" s="27"/>
      <c r="K20" s="48"/>
      <c r="L20" s="48"/>
      <c r="M20" s="48"/>
    </row>
    <row r="21" spans="1:13" ht="16.5" thickTop="1" thickBot="1" x14ac:dyDescent="0.3">
      <c r="A21" s="7" t="s">
        <v>1</v>
      </c>
      <c r="B21" s="17">
        <f t="shared" ref="B21:H21" si="0">SUM(B4:B20)</f>
        <v>970</v>
      </c>
      <c r="C21" s="17">
        <f t="shared" si="0"/>
        <v>2528</v>
      </c>
      <c r="D21" s="17">
        <f t="shared" si="0"/>
        <v>3656</v>
      </c>
      <c r="E21" s="17">
        <f t="shared" si="0"/>
        <v>4900</v>
      </c>
      <c r="F21" s="17">
        <f t="shared" si="0"/>
        <v>5067</v>
      </c>
      <c r="G21" s="17">
        <f t="shared" si="0"/>
        <v>7658</v>
      </c>
      <c r="H21" s="17">
        <f t="shared" si="0"/>
        <v>8437</v>
      </c>
      <c r="I21" s="17"/>
      <c r="J21" s="17"/>
      <c r="K21" s="17"/>
      <c r="L21" s="17"/>
      <c r="M21" s="17"/>
    </row>
    <row r="22" spans="1:13" ht="15.75" thickTop="1" x14ac:dyDescent="0.25"/>
    <row r="24" spans="1:13" ht="24.95" customHeight="1" thickBot="1" x14ac:dyDescent="0.3">
      <c r="A24" s="62" t="s">
        <v>107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6.5" thickTop="1" thickBot="1" x14ac:dyDescent="0.3">
      <c r="A25" s="24" t="s">
        <v>63</v>
      </c>
      <c r="B25" s="23" t="s">
        <v>4</v>
      </c>
      <c r="C25" s="23" t="s">
        <v>5</v>
      </c>
      <c r="D25" s="23" t="s">
        <v>6</v>
      </c>
      <c r="E25" s="23" t="s">
        <v>7</v>
      </c>
      <c r="F25" s="23" t="s">
        <v>8</v>
      </c>
      <c r="G25" s="23" t="s">
        <v>9</v>
      </c>
      <c r="H25" s="23" t="s">
        <v>10</v>
      </c>
      <c r="I25" s="42" t="s">
        <v>11</v>
      </c>
      <c r="J25" s="23" t="s">
        <v>12</v>
      </c>
      <c r="K25" s="23" t="s">
        <v>13</v>
      </c>
      <c r="L25" s="23" t="s">
        <v>14</v>
      </c>
      <c r="M25" s="23" t="s">
        <v>15</v>
      </c>
    </row>
    <row r="26" spans="1:13" ht="15.75" thickTop="1" x14ac:dyDescent="0.25">
      <c r="A26" s="20" t="s">
        <v>30</v>
      </c>
      <c r="B26" s="28">
        <v>0.54500000000000004</v>
      </c>
      <c r="C26" s="28">
        <v>1.82</v>
      </c>
      <c r="D26" s="28">
        <v>18.914000000000001</v>
      </c>
      <c r="E26" s="28">
        <v>20.765999999999998</v>
      </c>
      <c r="F26" s="28">
        <v>20.420999999999999</v>
      </c>
      <c r="G26" s="28">
        <v>26.533999999999999</v>
      </c>
      <c r="H26" s="28">
        <v>27.509</v>
      </c>
      <c r="I26" s="13"/>
      <c r="J26" s="28"/>
      <c r="K26" s="43"/>
      <c r="L26" s="43"/>
      <c r="M26" s="43"/>
    </row>
    <row r="27" spans="1:13" x14ac:dyDescent="0.25">
      <c r="A27" s="21" t="s">
        <v>31</v>
      </c>
      <c r="B27" s="29">
        <v>509.95100000000002</v>
      </c>
      <c r="C27" s="29">
        <v>1454.903</v>
      </c>
      <c r="D27" s="29">
        <v>2037.22</v>
      </c>
      <c r="E27" s="29">
        <v>2803.17</v>
      </c>
      <c r="F27" s="29">
        <v>2922.212</v>
      </c>
      <c r="G27" s="29">
        <v>4414.8630000000003</v>
      </c>
      <c r="H27" s="29">
        <v>4809.6989999999996</v>
      </c>
      <c r="I27" s="29"/>
      <c r="J27" s="29"/>
      <c r="K27" s="44"/>
      <c r="L27" s="44"/>
      <c r="M27" s="44"/>
    </row>
    <row r="28" spans="1:13" x14ac:dyDescent="0.25">
      <c r="A28" s="21" t="s">
        <v>32</v>
      </c>
      <c r="B28" s="29">
        <v>150.315</v>
      </c>
      <c r="C28" s="29">
        <v>289.93900000000002</v>
      </c>
      <c r="D28" s="29">
        <v>355.89699999999999</v>
      </c>
      <c r="E28" s="29">
        <v>461.31599999999997</v>
      </c>
      <c r="F28" s="29">
        <v>495.18400000000003</v>
      </c>
      <c r="G28" s="29">
        <v>746.48599999999999</v>
      </c>
      <c r="H28" s="29">
        <v>844.98099999999999</v>
      </c>
      <c r="I28" s="29"/>
      <c r="J28" s="29"/>
      <c r="K28" s="44"/>
      <c r="L28" s="44"/>
      <c r="M28" s="44"/>
    </row>
    <row r="29" spans="1:13" ht="38.25" x14ac:dyDescent="0.25">
      <c r="A29" s="21" t="s">
        <v>33</v>
      </c>
      <c r="B29" s="29">
        <v>11.506</v>
      </c>
      <c r="C29" s="29">
        <v>34.19</v>
      </c>
      <c r="D29" s="29">
        <v>46.987000000000002</v>
      </c>
      <c r="E29" s="29">
        <v>62.881999999999998</v>
      </c>
      <c r="F29" s="29">
        <v>65.200999999999993</v>
      </c>
      <c r="G29" s="29">
        <v>93.361000000000004</v>
      </c>
      <c r="H29" s="29">
        <v>101.949</v>
      </c>
      <c r="I29" s="29"/>
      <c r="J29" s="29"/>
      <c r="K29" s="44"/>
      <c r="L29" s="44"/>
      <c r="M29" s="44"/>
    </row>
    <row r="30" spans="1:13" x14ac:dyDescent="0.25">
      <c r="A30" s="21" t="s">
        <v>34</v>
      </c>
      <c r="B30" s="29">
        <v>8.8810000000000002</v>
      </c>
      <c r="C30" s="29">
        <v>17.067</v>
      </c>
      <c r="D30" s="29">
        <v>19.332000000000001</v>
      </c>
      <c r="E30" s="29">
        <v>23.795999999999999</v>
      </c>
      <c r="F30" s="29">
        <v>23.164999999999999</v>
      </c>
      <c r="G30" s="29">
        <v>36.268999999999998</v>
      </c>
      <c r="H30" s="29">
        <v>37.753999999999998</v>
      </c>
      <c r="I30" s="29"/>
      <c r="J30" s="29"/>
      <c r="K30" s="44"/>
      <c r="L30" s="44"/>
      <c r="M30" s="44"/>
    </row>
    <row r="31" spans="1:13" x14ac:dyDescent="0.25">
      <c r="A31" s="21" t="s">
        <v>35</v>
      </c>
      <c r="B31" s="29">
        <v>99.403999999999996</v>
      </c>
      <c r="C31" s="29">
        <v>153.083</v>
      </c>
      <c r="D31" s="29">
        <v>239.732</v>
      </c>
      <c r="E31" s="29">
        <v>360.012</v>
      </c>
      <c r="F31" s="29">
        <v>333.55099999999999</v>
      </c>
      <c r="G31" s="29">
        <v>568.61699999999996</v>
      </c>
      <c r="H31" s="29">
        <v>617.82399999999996</v>
      </c>
      <c r="I31" s="29"/>
      <c r="J31" s="29"/>
      <c r="K31" s="44"/>
      <c r="L31" s="44"/>
      <c r="M31" s="44"/>
    </row>
    <row r="32" spans="1:13" ht="25.5" x14ac:dyDescent="0.25">
      <c r="A32" s="21" t="s">
        <v>36</v>
      </c>
      <c r="B32" s="29">
        <v>29.32</v>
      </c>
      <c r="C32" s="29">
        <v>70.402000000000001</v>
      </c>
      <c r="D32" s="29">
        <v>101.655</v>
      </c>
      <c r="E32" s="29">
        <v>136.988</v>
      </c>
      <c r="F32" s="29">
        <v>143.13</v>
      </c>
      <c r="G32" s="29">
        <v>228.06</v>
      </c>
      <c r="H32" s="29">
        <v>251.886</v>
      </c>
      <c r="I32" s="29"/>
      <c r="J32" s="29"/>
      <c r="K32" s="44"/>
      <c r="L32" s="44"/>
      <c r="M32" s="44"/>
    </row>
    <row r="33" spans="1:13" x14ac:dyDescent="0.25">
      <c r="A33" s="21" t="s">
        <v>37</v>
      </c>
      <c r="B33" s="29">
        <v>213.65</v>
      </c>
      <c r="C33" s="29">
        <v>562.27499999999998</v>
      </c>
      <c r="D33" s="29">
        <v>845.65</v>
      </c>
      <c r="E33" s="29">
        <v>1127.9059999999999</v>
      </c>
      <c r="F33" s="29">
        <v>1217.838</v>
      </c>
      <c r="G33" s="29">
        <v>1858.6120000000001</v>
      </c>
      <c r="H33" s="29">
        <v>2083.9119999999998</v>
      </c>
      <c r="I33" s="29"/>
      <c r="J33" s="29"/>
      <c r="K33" s="44"/>
      <c r="L33" s="44"/>
      <c r="M33" s="44"/>
    </row>
    <row r="34" spans="1:13" x14ac:dyDescent="0.25">
      <c r="A34" s="21" t="s">
        <v>38</v>
      </c>
      <c r="B34" s="29">
        <v>58.131</v>
      </c>
      <c r="C34" s="29">
        <v>94.251999999999995</v>
      </c>
      <c r="D34" s="29">
        <v>127.79600000000001</v>
      </c>
      <c r="E34" s="29">
        <v>151.63200000000001</v>
      </c>
      <c r="F34" s="29">
        <v>140.28800000000001</v>
      </c>
      <c r="G34" s="29">
        <v>238.53800000000001</v>
      </c>
      <c r="H34" s="29">
        <v>247.71899999999999</v>
      </c>
      <c r="I34" s="29"/>
      <c r="J34" s="29"/>
      <c r="K34" s="44"/>
      <c r="L34" s="44"/>
      <c r="M34" s="44"/>
    </row>
    <row r="35" spans="1:13" ht="25.5" x14ac:dyDescent="0.25">
      <c r="A35" s="21" t="s">
        <v>39</v>
      </c>
      <c r="B35" s="29">
        <v>49.203000000000003</v>
      </c>
      <c r="C35" s="29">
        <v>99.465999999999994</v>
      </c>
      <c r="D35" s="29">
        <v>169.92599999999999</v>
      </c>
      <c r="E35" s="29">
        <v>228.43699999999998</v>
      </c>
      <c r="F35" s="29">
        <v>225.774</v>
      </c>
      <c r="G35" s="29">
        <v>384.36</v>
      </c>
      <c r="H35" s="29">
        <v>427.887</v>
      </c>
      <c r="I35" s="29"/>
      <c r="J35" s="29"/>
      <c r="K35" s="44"/>
      <c r="L35" s="44"/>
      <c r="M35" s="44"/>
    </row>
    <row r="36" spans="1:13" ht="25.5" x14ac:dyDescent="0.25">
      <c r="A36" s="21" t="s">
        <v>40</v>
      </c>
      <c r="B36" s="29">
        <v>92.656999999999996</v>
      </c>
      <c r="C36" s="29">
        <v>278.017</v>
      </c>
      <c r="D36" s="29">
        <v>423.375</v>
      </c>
      <c r="E36" s="29">
        <v>653.67399999999998</v>
      </c>
      <c r="F36" s="29">
        <v>679.30899999999997</v>
      </c>
      <c r="G36" s="29">
        <v>965.51400000000001</v>
      </c>
      <c r="H36" s="29">
        <v>1100.0250000000001</v>
      </c>
      <c r="I36" s="29"/>
      <c r="J36" s="29"/>
      <c r="K36" s="44"/>
      <c r="L36" s="44"/>
      <c r="M36" s="44"/>
    </row>
    <row r="37" spans="1:13" x14ac:dyDescent="0.25">
      <c r="A37" s="21" t="s">
        <v>41</v>
      </c>
      <c r="B37" s="29">
        <v>35.779000000000003</v>
      </c>
      <c r="C37" s="29">
        <v>91.933999999999997</v>
      </c>
      <c r="D37" s="29">
        <v>135.11799999999999</v>
      </c>
      <c r="E37" s="29">
        <v>206.08099999999999</v>
      </c>
      <c r="F37" s="29">
        <v>207.59700000000001</v>
      </c>
      <c r="G37" s="29">
        <v>313.05900000000003</v>
      </c>
      <c r="H37" s="29">
        <v>325.72800000000001</v>
      </c>
      <c r="I37" s="29"/>
      <c r="J37" s="29"/>
      <c r="K37" s="44"/>
      <c r="L37" s="44"/>
      <c r="M37" s="44"/>
    </row>
    <row r="38" spans="1:13" x14ac:dyDescent="0.25">
      <c r="A38" s="21" t="s">
        <v>42</v>
      </c>
      <c r="B38" s="13">
        <v>0</v>
      </c>
      <c r="C38" s="29">
        <v>0</v>
      </c>
      <c r="D38" s="29">
        <v>0</v>
      </c>
      <c r="E38" s="13">
        <v>0.32200000000000001</v>
      </c>
      <c r="F38" s="13">
        <v>0.32200000000000001</v>
      </c>
      <c r="G38" s="13">
        <v>1.421</v>
      </c>
      <c r="H38" s="13">
        <v>6.4210000000000003</v>
      </c>
      <c r="I38" s="13"/>
      <c r="J38" s="13"/>
      <c r="K38" s="13"/>
      <c r="L38" s="13"/>
      <c r="M38" s="13"/>
    </row>
    <row r="39" spans="1:13" ht="25.5" x14ac:dyDescent="0.25">
      <c r="A39" s="21" t="s">
        <v>43</v>
      </c>
      <c r="B39" s="29">
        <v>73.852000000000004</v>
      </c>
      <c r="C39" s="29">
        <v>160.27699999999999</v>
      </c>
      <c r="D39" s="29">
        <v>244.184</v>
      </c>
      <c r="E39" s="29">
        <v>272.49799999999999</v>
      </c>
      <c r="F39" s="29">
        <v>278.036</v>
      </c>
      <c r="G39" s="29">
        <v>419.30399999999997</v>
      </c>
      <c r="H39" s="29">
        <v>455.51600000000002</v>
      </c>
      <c r="I39" s="29"/>
      <c r="J39" s="29"/>
      <c r="K39" s="44"/>
      <c r="L39" s="44"/>
      <c r="M39" s="44"/>
    </row>
    <row r="40" spans="1:13" x14ac:dyDescent="0.25">
      <c r="A40" s="21" t="s">
        <v>44</v>
      </c>
      <c r="B40" s="29">
        <v>46.652000000000001</v>
      </c>
      <c r="C40" s="29">
        <v>125.001</v>
      </c>
      <c r="D40" s="29">
        <v>160.62299999999999</v>
      </c>
      <c r="E40" s="29">
        <v>206.041</v>
      </c>
      <c r="F40" s="29">
        <v>235.971</v>
      </c>
      <c r="G40" s="29">
        <v>332.83499999999998</v>
      </c>
      <c r="H40" s="29">
        <v>370.803</v>
      </c>
      <c r="I40" s="29"/>
      <c r="J40" s="29"/>
      <c r="K40" s="44"/>
      <c r="L40" s="44"/>
      <c r="M40" s="44"/>
    </row>
    <row r="41" spans="1:13" x14ac:dyDescent="0.25">
      <c r="A41" s="21" t="s">
        <v>45</v>
      </c>
      <c r="B41" s="29">
        <v>20.795999999999999</v>
      </c>
      <c r="C41" s="29">
        <v>38.395000000000003</v>
      </c>
      <c r="D41" s="29">
        <v>68.135999999999996</v>
      </c>
      <c r="E41" s="29">
        <v>105.54900000000001</v>
      </c>
      <c r="F41" s="29">
        <v>107.837</v>
      </c>
      <c r="G41" s="29">
        <v>173.81299999999999</v>
      </c>
      <c r="H41" s="29">
        <v>209.51300000000001</v>
      </c>
      <c r="I41" s="29"/>
      <c r="J41" s="29"/>
      <c r="K41" s="44"/>
      <c r="L41" s="44"/>
      <c r="M41" s="44"/>
    </row>
    <row r="42" spans="1:13" ht="15.75" thickBot="1" x14ac:dyDescent="0.3">
      <c r="A42" s="22" t="s">
        <v>46</v>
      </c>
      <c r="B42" s="30">
        <v>53.136000000000003</v>
      </c>
      <c r="C42" s="30">
        <v>147.214</v>
      </c>
      <c r="D42" s="30">
        <v>258.30200000000002</v>
      </c>
      <c r="E42" s="30">
        <v>307.09100000000001</v>
      </c>
      <c r="F42" s="30">
        <v>320.80500000000001</v>
      </c>
      <c r="G42" s="30">
        <v>449.50099999999998</v>
      </c>
      <c r="H42" s="30">
        <v>503.51100000000002</v>
      </c>
      <c r="I42" s="30"/>
      <c r="J42" s="30"/>
      <c r="K42" s="45"/>
      <c r="L42" s="45"/>
      <c r="M42" s="45"/>
    </row>
    <row r="43" spans="1:13" ht="16.5" thickTop="1" thickBot="1" x14ac:dyDescent="0.3">
      <c r="A43" s="7" t="s">
        <v>1</v>
      </c>
      <c r="B43" s="18">
        <f t="shared" ref="B43:H43" si="1">SUM(B26:B42)</f>
        <v>1453.778</v>
      </c>
      <c r="C43" s="18">
        <f t="shared" si="1"/>
        <v>3618.2350000000001</v>
      </c>
      <c r="D43" s="18">
        <f t="shared" si="1"/>
        <v>5252.8470000000007</v>
      </c>
      <c r="E43" s="18">
        <f t="shared" si="1"/>
        <v>7128.1609999999991</v>
      </c>
      <c r="F43" s="18">
        <f t="shared" si="1"/>
        <v>7416.6410000000005</v>
      </c>
      <c r="G43" s="18">
        <f t="shared" si="1"/>
        <v>11251.146999999999</v>
      </c>
      <c r="H43" s="18">
        <f t="shared" si="1"/>
        <v>12422.636999999999</v>
      </c>
      <c r="I43" s="18"/>
      <c r="J43" s="18"/>
      <c r="K43" s="18"/>
      <c r="L43" s="18"/>
      <c r="M43" s="18"/>
    </row>
    <row r="4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4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2"/>
  <sheetViews>
    <sheetView showGridLines="0" topLeftCell="A22" zoomScaleNormal="100" workbookViewId="0">
      <selection activeCell="H4" sqref="H4:H19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9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38" t="s">
        <v>73</v>
      </c>
    </row>
    <row r="2" spans="1:15" ht="24.95" customHeight="1" thickBot="1" x14ac:dyDescent="0.3">
      <c r="A2" s="62" t="s">
        <v>108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24" t="s">
        <v>64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</row>
    <row r="4" spans="1:15" ht="15.75" thickTop="1" x14ac:dyDescent="0.25">
      <c r="A4" s="20" t="s">
        <v>47</v>
      </c>
      <c r="B4" s="25">
        <v>94</v>
      </c>
      <c r="C4" s="25">
        <v>350</v>
      </c>
      <c r="D4" s="25">
        <v>562</v>
      </c>
      <c r="E4" s="25">
        <v>818</v>
      </c>
      <c r="F4" s="25">
        <v>881</v>
      </c>
      <c r="G4" s="25">
        <v>1321</v>
      </c>
      <c r="H4" s="25">
        <v>1483</v>
      </c>
      <c r="I4" s="25"/>
      <c r="J4" s="25"/>
      <c r="K4" s="46"/>
      <c r="L4" s="46"/>
      <c r="M4" s="46"/>
    </row>
    <row r="5" spans="1:15" x14ac:dyDescent="0.25">
      <c r="A5" s="21" t="s">
        <v>48</v>
      </c>
      <c r="B5" s="26">
        <v>1</v>
      </c>
      <c r="C5" s="26">
        <v>3</v>
      </c>
      <c r="D5" s="26">
        <v>3</v>
      </c>
      <c r="E5" s="26">
        <v>5</v>
      </c>
      <c r="F5" s="26">
        <v>6</v>
      </c>
      <c r="G5" s="26">
        <v>9</v>
      </c>
      <c r="H5" s="10">
        <v>10</v>
      </c>
      <c r="I5" s="26"/>
      <c r="J5" s="10"/>
      <c r="K5" s="47"/>
      <c r="L5" s="47"/>
      <c r="M5" s="47"/>
    </row>
    <row r="6" spans="1:15" ht="25.5" x14ac:dyDescent="0.25">
      <c r="A6" s="21" t="s">
        <v>49</v>
      </c>
      <c r="B6" s="26">
        <v>174</v>
      </c>
      <c r="C6" s="26">
        <v>387</v>
      </c>
      <c r="D6" s="26">
        <v>525</v>
      </c>
      <c r="E6" s="26">
        <v>677</v>
      </c>
      <c r="F6" s="26">
        <v>690</v>
      </c>
      <c r="G6" s="26">
        <v>1036</v>
      </c>
      <c r="H6" s="26">
        <v>1154</v>
      </c>
      <c r="I6" s="26"/>
      <c r="J6" s="26"/>
      <c r="K6" s="47"/>
      <c r="L6" s="47"/>
      <c r="M6" s="47"/>
    </row>
    <row r="7" spans="1:15" x14ac:dyDescent="0.25">
      <c r="A7" s="21" t="s">
        <v>50</v>
      </c>
      <c r="B7" s="10">
        <v>0</v>
      </c>
      <c r="C7" s="26">
        <v>1</v>
      </c>
      <c r="D7" s="26">
        <v>1</v>
      </c>
      <c r="E7" s="26">
        <v>1</v>
      </c>
      <c r="F7" s="10">
        <v>2</v>
      </c>
      <c r="G7" s="10">
        <v>2</v>
      </c>
      <c r="H7" s="10">
        <v>2</v>
      </c>
      <c r="I7" s="26"/>
      <c r="J7" s="10"/>
      <c r="K7" s="47"/>
      <c r="L7" s="47"/>
      <c r="M7" s="47"/>
    </row>
    <row r="8" spans="1:15" x14ac:dyDescent="0.25">
      <c r="A8" s="21" t="s">
        <v>51</v>
      </c>
      <c r="B8" s="26">
        <v>14</v>
      </c>
      <c r="C8" s="26">
        <v>26</v>
      </c>
      <c r="D8" s="26">
        <v>42</v>
      </c>
      <c r="E8" s="26">
        <v>56</v>
      </c>
      <c r="F8" s="26">
        <v>60</v>
      </c>
      <c r="G8" s="26">
        <v>83</v>
      </c>
      <c r="H8" s="26">
        <v>87</v>
      </c>
      <c r="I8" s="26"/>
      <c r="J8" s="26"/>
      <c r="K8" s="47"/>
      <c r="L8" s="47"/>
      <c r="M8" s="47"/>
    </row>
    <row r="9" spans="1:15" x14ac:dyDescent="0.25">
      <c r="A9" s="21" t="s">
        <v>52</v>
      </c>
      <c r="B9" s="26">
        <v>194</v>
      </c>
      <c r="C9" s="26">
        <v>525</v>
      </c>
      <c r="D9" s="26">
        <v>767</v>
      </c>
      <c r="E9" s="26">
        <v>988</v>
      </c>
      <c r="F9" s="26">
        <v>1006</v>
      </c>
      <c r="G9" s="26">
        <v>1560</v>
      </c>
      <c r="H9" s="26">
        <v>1721</v>
      </c>
      <c r="I9" s="26"/>
      <c r="J9" s="26"/>
      <c r="K9" s="47"/>
      <c r="L9" s="47"/>
      <c r="M9" s="47"/>
    </row>
    <row r="10" spans="1:15" x14ac:dyDescent="0.25">
      <c r="A10" s="21" t="s">
        <v>53</v>
      </c>
      <c r="B10" s="26">
        <v>33</v>
      </c>
      <c r="C10" s="26">
        <v>82</v>
      </c>
      <c r="D10" s="26">
        <v>117</v>
      </c>
      <c r="E10" s="26">
        <v>170</v>
      </c>
      <c r="F10" s="26">
        <v>173</v>
      </c>
      <c r="G10" s="26">
        <v>255</v>
      </c>
      <c r="H10" s="26">
        <v>276</v>
      </c>
      <c r="I10" s="26"/>
      <c r="J10" s="26"/>
      <c r="K10" s="47"/>
      <c r="L10" s="47"/>
      <c r="M10" s="47"/>
    </row>
    <row r="11" spans="1:15" x14ac:dyDescent="0.25">
      <c r="A11" s="21" t="s">
        <v>54</v>
      </c>
      <c r="B11" s="26">
        <v>161</v>
      </c>
      <c r="C11" s="26">
        <v>438</v>
      </c>
      <c r="D11" s="26">
        <v>625</v>
      </c>
      <c r="E11" s="26">
        <v>855</v>
      </c>
      <c r="F11" s="26">
        <v>884</v>
      </c>
      <c r="G11" s="26">
        <v>1370</v>
      </c>
      <c r="H11" s="26">
        <v>1497</v>
      </c>
      <c r="I11" s="26"/>
      <c r="J11" s="26"/>
      <c r="K11" s="10"/>
      <c r="L11" s="10"/>
      <c r="M11" s="10"/>
    </row>
    <row r="12" spans="1:15" x14ac:dyDescent="0.25">
      <c r="A12" s="21" t="s">
        <v>55</v>
      </c>
      <c r="B12" s="26">
        <v>161</v>
      </c>
      <c r="C12" s="26">
        <v>418</v>
      </c>
      <c r="D12" s="26">
        <v>605</v>
      </c>
      <c r="E12" s="26">
        <v>796</v>
      </c>
      <c r="F12" s="26">
        <v>824</v>
      </c>
      <c r="G12" s="26">
        <v>1245</v>
      </c>
      <c r="H12" s="26">
        <v>1360</v>
      </c>
      <c r="I12" s="26"/>
      <c r="J12" s="26"/>
      <c r="K12" s="47"/>
      <c r="L12" s="47"/>
      <c r="M12" s="47"/>
    </row>
    <row r="13" spans="1:15" x14ac:dyDescent="0.25">
      <c r="A13" s="21" t="s">
        <v>56</v>
      </c>
      <c r="B13" s="26">
        <v>18</v>
      </c>
      <c r="C13" s="26">
        <v>58</v>
      </c>
      <c r="D13" s="26">
        <v>80</v>
      </c>
      <c r="E13" s="26">
        <v>109</v>
      </c>
      <c r="F13" s="26">
        <v>113</v>
      </c>
      <c r="G13" s="26">
        <v>132</v>
      </c>
      <c r="H13" s="26">
        <v>142</v>
      </c>
      <c r="I13" s="26"/>
      <c r="J13" s="26"/>
      <c r="K13" s="47"/>
      <c r="L13" s="47"/>
      <c r="M13" s="47"/>
    </row>
    <row r="14" spans="1:15" x14ac:dyDescent="0.25">
      <c r="A14" s="21" t="s">
        <v>57</v>
      </c>
      <c r="B14" s="26">
        <v>9</v>
      </c>
      <c r="C14" s="26">
        <v>14</v>
      </c>
      <c r="D14" s="26">
        <v>17</v>
      </c>
      <c r="E14" s="26">
        <v>23</v>
      </c>
      <c r="F14" s="26">
        <v>19</v>
      </c>
      <c r="G14" s="26">
        <v>30</v>
      </c>
      <c r="H14" s="26">
        <v>33</v>
      </c>
      <c r="I14" s="26"/>
      <c r="J14" s="26"/>
      <c r="K14" s="47"/>
      <c r="L14" s="47"/>
      <c r="M14" s="47"/>
    </row>
    <row r="15" spans="1:15" x14ac:dyDescent="0.25">
      <c r="A15" s="21" t="s">
        <v>58</v>
      </c>
      <c r="B15" s="26">
        <v>59</v>
      </c>
      <c r="C15" s="26">
        <v>106</v>
      </c>
      <c r="D15" s="26">
        <v>148</v>
      </c>
      <c r="E15" s="26">
        <v>197</v>
      </c>
      <c r="F15" s="26">
        <v>197</v>
      </c>
      <c r="G15" s="26">
        <v>306</v>
      </c>
      <c r="H15" s="26">
        <v>333</v>
      </c>
      <c r="I15" s="26"/>
      <c r="J15" s="26"/>
      <c r="K15" s="47"/>
      <c r="L15" s="47"/>
      <c r="M15" s="47"/>
    </row>
    <row r="16" spans="1:15" x14ac:dyDescent="0.25">
      <c r="A16" s="21" t="s">
        <v>59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/>
      <c r="I16" s="10"/>
      <c r="J16" s="10"/>
      <c r="K16" s="10"/>
      <c r="L16" s="10"/>
      <c r="M16" s="10"/>
    </row>
    <row r="17" spans="1:13" x14ac:dyDescent="0.25">
      <c r="A17" s="21" t="s">
        <v>60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/>
      <c r="I17" s="10"/>
      <c r="J17" s="10"/>
      <c r="K17" s="10"/>
      <c r="L17" s="10"/>
      <c r="M17" s="10"/>
    </row>
    <row r="18" spans="1:13" x14ac:dyDescent="0.25">
      <c r="A18" s="21" t="s">
        <v>61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1</v>
      </c>
      <c r="H18" s="10">
        <v>2</v>
      </c>
      <c r="I18" s="10"/>
      <c r="J18" s="10"/>
      <c r="K18" s="10"/>
      <c r="L18" s="10"/>
      <c r="M18" s="10"/>
    </row>
    <row r="19" spans="1:13" ht="15.75" thickBot="1" x14ac:dyDescent="0.3">
      <c r="A19" s="21" t="s">
        <v>62</v>
      </c>
      <c r="B19" s="26">
        <v>52</v>
      </c>
      <c r="C19" s="26">
        <v>120</v>
      </c>
      <c r="D19" s="26">
        <v>164</v>
      </c>
      <c r="E19" s="26">
        <v>205</v>
      </c>
      <c r="F19" s="26">
        <v>212</v>
      </c>
      <c r="G19" s="26">
        <v>308</v>
      </c>
      <c r="H19" s="26">
        <v>337</v>
      </c>
      <c r="I19" s="26"/>
      <c r="J19" s="26"/>
      <c r="K19" s="47"/>
      <c r="L19" s="47"/>
      <c r="M19" s="47"/>
    </row>
    <row r="20" spans="1:13" ht="16.5" thickTop="1" thickBot="1" x14ac:dyDescent="0.3">
      <c r="A20" s="7" t="s">
        <v>1</v>
      </c>
      <c r="B20" s="17">
        <f t="shared" ref="B20:H20" si="0">SUM(B4:B19)</f>
        <v>970</v>
      </c>
      <c r="C20" s="17">
        <f t="shared" si="0"/>
        <v>2528</v>
      </c>
      <c r="D20" s="17">
        <f t="shared" si="0"/>
        <v>3656</v>
      </c>
      <c r="E20" s="17">
        <f t="shared" si="0"/>
        <v>4900</v>
      </c>
      <c r="F20" s="17">
        <f t="shared" si="0"/>
        <v>5067</v>
      </c>
      <c r="G20" s="17">
        <f t="shared" si="0"/>
        <v>7658</v>
      </c>
      <c r="H20" s="17">
        <f t="shared" si="0"/>
        <v>8437</v>
      </c>
      <c r="I20" s="17"/>
      <c r="J20" s="17"/>
      <c r="K20" s="17"/>
      <c r="L20" s="17"/>
      <c r="M20" s="17"/>
    </row>
    <row r="21" spans="1:13" ht="15.75" thickTop="1" x14ac:dyDescent="0.25"/>
    <row r="23" spans="1:13" ht="24.95" customHeight="1" thickBot="1" x14ac:dyDescent="0.3">
      <c r="A23" s="62" t="s">
        <v>109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6.5" thickTop="1" thickBot="1" x14ac:dyDescent="0.3">
      <c r="A24" s="24" t="s">
        <v>64</v>
      </c>
      <c r="B24" s="23" t="s">
        <v>4</v>
      </c>
      <c r="C24" s="23" t="s">
        <v>5</v>
      </c>
      <c r="D24" s="23" t="s">
        <v>6</v>
      </c>
      <c r="E24" s="23" t="s">
        <v>7</v>
      </c>
      <c r="F24" s="23" t="s">
        <v>8</v>
      </c>
      <c r="G24" s="23" t="s">
        <v>9</v>
      </c>
      <c r="H24" s="23" t="s">
        <v>10</v>
      </c>
      <c r="I24" s="23" t="s">
        <v>11</v>
      </c>
      <c r="J24" s="23" t="s">
        <v>12</v>
      </c>
      <c r="K24" s="23" t="s">
        <v>13</v>
      </c>
      <c r="L24" s="23" t="s">
        <v>14</v>
      </c>
      <c r="M24" s="23" t="s">
        <v>15</v>
      </c>
    </row>
    <row r="25" spans="1:13" ht="15.75" thickTop="1" x14ac:dyDescent="0.25">
      <c r="A25" s="20" t="s">
        <v>47</v>
      </c>
      <c r="B25" s="28">
        <v>76.433000000000007</v>
      </c>
      <c r="C25" s="28">
        <v>334.928</v>
      </c>
      <c r="D25" s="28">
        <v>546.85</v>
      </c>
      <c r="E25" s="28">
        <v>798.74800000000005</v>
      </c>
      <c r="F25" s="28">
        <v>858.11400000000003</v>
      </c>
      <c r="G25" s="28">
        <v>1260.1400000000001</v>
      </c>
      <c r="H25" s="28">
        <v>1414.636</v>
      </c>
      <c r="I25" s="28"/>
      <c r="J25" s="28"/>
      <c r="K25" s="43"/>
      <c r="L25" s="43"/>
      <c r="M25" s="43"/>
    </row>
    <row r="26" spans="1:13" x14ac:dyDescent="0.25">
      <c r="A26" s="21" t="s">
        <v>48</v>
      </c>
      <c r="B26" s="29">
        <v>0.30299999999999999</v>
      </c>
      <c r="C26" s="29">
        <v>1.0289999999999999</v>
      </c>
      <c r="D26" s="29">
        <v>1.0289999999999999</v>
      </c>
      <c r="E26" s="29">
        <v>2.347</v>
      </c>
      <c r="F26" s="29">
        <v>17.347000000000001</v>
      </c>
      <c r="G26" s="29">
        <v>19.856999999999999</v>
      </c>
      <c r="H26" s="13">
        <v>20.202000000000002</v>
      </c>
      <c r="I26" s="29"/>
      <c r="J26" s="29"/>
      <c r="K26" s="44"/>
      <c r="L26" s="44"/>
      <c r="M26" s="44"/>
    </row>
    <row r="27" spans="1:13" ht="25.5" x14ac:dyDescent="0.25">
      <c r="A27" s="21" t="s">
        <v>49</v>
      </c>
      <c r="B27" s="29">
        <v>123.14700000000001</v>
      </c>
      <c r="C27" s="29">
        <v>280.36700000000002</v>
      </c>
      <c r="D27" s="29">
        <v>376.39299999999997</v>
      </c>
      <c r="E27" s="29">
        <v>490.12099999999998</v>
      </c>
      <c r="F27" s="29">
        <v>507.96899999999999</v>
      </c>
      <c r="G27" s="29">
        <v>766.89200000000005</v>
      </c>
      <c r="H27" s="29">
        <v>865.77200000000005</v>
      </c>
      <c r="I27" s="29"/>
      <c r="J27" s="29"/>
      <c r="K27" s="44"/>
      <c r="L27" s="44"/>
      <c r="M27" s="44"/>
    </row>
    <row r="28" spans="1:13" x14ac:dyDescent="0.25">
      <c r="A28" s="21" t="s">
        <v>50</v>
      </c>
      <c r="B28" s="13">
        <v>0</v>
      </c>
      <c r="C28" s="29">
        <v>0.42</v>
      </c>
      <c r="D28" s="29">
        <v>0.42</v>
      </c>
      <c r="E28" s="29">
        <v>0.42</v>
      </c>
      <c r="F28" s="13">
        <v>0.84</v>
      </c>
      <c r="G28" s="13">
        <v>0.84</v>
      </c>
      <c r="H28" s="13">
        <v>0.84</v>
      </c>
      <c r="I28" s="29"/>
      <c r="J28" s="29"/>
      <c r="K28" s="44"/>
      <c r="L28" s="44"/>
      <c r="M28" s="44"/>
    </row>
    <row r="29" spans="1:13" x14ac:dyDescent="0.25">
      <c r="A29" s="21" t="s">
        <v>51</v>
      </c>
      <c r="B29" s="29">
        <v>8.1709999999999994</v>
      </c>
      <c r="C29" s="29">
        <v>14.102</v>
      </c>
      <c r="D29" s="29">
        <v>21.414000000000001</v>
      </c>
      <c r="E29" s="29">
        <v>25.547000000000001</v>
      </c>
      <c r="F29" s="29">
        <v>26.437999999999999</v>
      </c>
      <c r="G29" s="29">
        <v>37.938000000000002</v>
      </c>
      <c r="H29" s="29">
        <v>41.024999999999999</v>
      </c>
      <c r="I29" s="29"/>
      <c r="J29" s="29"/>
      <c r="K29" s="44"/>
      <c r="L29" s="44"/>
      <c r="M29" s="44"/>
    </row>
    <row r="30" spans="1:13" x14ac:dyDescent="0.25">
      <c r="A30" s="21" t="s">
        <v>52</v>
      </c>
      <c r="B30" s="29">
        <v>286.68200000000002</v>
      </c>
      <c r="C30" s="29">
        <v>813.29100000000005</v>
      </c>
      <c r="D30" s="29">
        <v>1171.49</v>
      </c>
      <c r="E30" s="29">
        <v>1572.1030000000001</v>
      </c>
      <c r="F30" s="29">
        <v>1587.3009999999999</v>
      </c>
      <c r="G30" s="29">
        <v>2531.4929999999999</v>
      </c>
      <c r="H30" s="29">
        <v>2747.4940000000001</v>
      </c>
      <c r="I30" s="29"/>
      <c r="J30" s="29"/>
      <c r="K30" s="44"/>
      <c r="L30" s="44"/>
      <c r="M30" s="44"/>
    </row>
    <row r="31" spans="1:13" x14ac:dyDescent="0.25">
      <c r="A31" s="21" t="s">
        <v>53</v>
      </c>
      <c r="B31" s="29">
        <v>31.132000000000001</v>
      </c>
      <c r="C31" s="29">
        <v>71.441000000000003</v>
      </c>
      <c r="D31" s="29">
        <v>92.453999999999994</v>
      </c>
      <c r="E31" s="29">
        <v>131.80799999999999</v>
      </c>
      <c r="F31" s="29">
        <v>134.17099999999999</v>
      </c>
      <c r="G31" s="29">
        <v>198.185</v>
      </c>
      <c r="H31" s="29">
        <v>215.435</v>
      </c>
      <c r="I31" s="29"/>
      <c r="J31" s="29"/>
      <c r="K31" s="44"/>
      <c r="L31" s="44"/>
      <c r="M31" s="44"/>
    </row>
    <row r="32" spans="1:13" x14ac:dyDescent="0.25">
      <c r="A32" s="21" t="s">
        <v>54</v>
      </c>
      <c r="B32" s="29">
        <v>375.76</v>
      </c>
      <c r="C32" s="29">
        <v>1063.982</v>
      </c>
      <c r="D32" s="29">
        <v>1576.4449999999999</v>
      </c>
      <c r="E32" s="29">
        <v>2215.9470000000001</v>
      </c>
      <c r="F32" s="29">
        <v>2344.6480000000001</v>
      </c>
      <c r="G32" s="29">
        <v>3538.0369999999998</v>
      </c>
      <c r="H32" s="29">
        <v>3979.8330000000001</v>
      </c>
      <c r="I32" s="29"/>
      <c r="J32" s="29"/>
      <c r="K32" s="44"/>
      <c r="L32" s="44"/>
      <c r="M32" s="44"/>
    </row>
    <row r="33" spans="1:13" x14ac:dyDescent="0.25">
      <c r="A33" s="21" t="s">
        <v>55</v>
      </c>
      <c r="B33" s="29">
        <v>199.81399999999999</v>
      </c>
      <c r="C33" s="29">
        <v>530.62400000000002</v>
      </c>
      <c r="D33" s="29">
        <v>753.48199999999997</v>
      </c>
      <c r="E33" s="29">
        <v>956.57500000000005</v>
      </c>
      <c r="F33" s="29">
        <v>977.75900000000001</v>
      </c>
      <c r="G33" s="29">
        <v>1500.3969999999999</v>
      </c>
      <c r="H33" s="29">
        <v>1650.6220000000001</v>
      </c>
      <c r="I33" s="29"/>
      <c r="J33" s="29"/>
      <c r="K33" s="44"/>
      <c r="L33" s="44"/>
      <c r="M33" s="44"/>
    </row>
    <row r="34" spans="1:13" x14ac:dyDescent="0.25">
      <c r="A34" s="21" t="s">
        <v>56</v>
      </c>
      <c r="B34" s="29">
        <v>15.329000000000001</v>
      </c>
      <c r="C34" s="29">
        <v>26.248999999999999</v>
      </c>
      <c r="D34" s="29">
        <v>46.499000000000002</v>
      </c>
      <c r="E34" s="29">
        <v>61.906999999999996</v>
      </c>
      <c r="F34" s="29">
        <v>82.656999999999996</v>
      </c>
      <c r="G34" s="29">
        <v>112.157</v>
      </c>
      <c r="H34" s="29">
        <v>114.657</v>
      </c>
      <c r="I34" s="29"/>
      <c r="J34" s="29"/>
      <c r="K34" s="44"/>
      <c r="L34" s="44"/>
      <c r="M34" s="44"/>
    </row>
    <row r="35" spans="1:13" x14ac:dyDescent="0.25">
      <c r="A35" s="21" t="s">
        <v>57</v>
      </c>
      <c r="B35" s="29">
        <v>8.6969999999999992</v>
      </c>
      <c r="C35" s="29">
        <v>14.457000000000001</v>
      </c>
      <c r="D35" s="29">
        <v>21.786999999999999</v>
      </c>
      <c r="E35" s="29">
        <v>31.477</v>
      </c>
      <c r="F35" s="29">
        <v>25.606000000000002</v>
      </c>
      <c r="G35" s="29">
        <v>39.575000000000003</v>
      </c>
      <c r="H35" s="29">
        <v>44.343000000000004</v>
      </c>
      <c r="I35" s="13"/>
      <c r="J35" s="29"/>
      <c r="K35" s="44"/>
      <c r="L35" s="44"/>
      <c r="M35" s="44"/>
    </row>
    <row r="36" spans="1:13" x14ac:dyDescent="0.25">
      <c r="A36" s="21" t="s">
        <v>58</v>
      </c>
      <c r="B36" s="29">
        <v>318.33999999999997</v>
      </c>
      <c r="C36" s="29">
        <v>445.577</v>
      </c>
      <c r="D36" s="29">
        <v>614.69000000000005</v>
      </c>
      <c r="E36" s="29">
        <v>803.81299999999999</v>
      </c>
      <c r="F36" s="29">
        <v>815.11699999999996</v>
      </c>
      <c r="G36" s="29">
        <v>1189.645</v>
      </c>
      <c r="H36" s="29">
        <v>1265.595</v>
      </c>
      <c r="I36" s="29"/>
      <c r="J36" s="29"/>
      <c r="K36" s="44"/>
      <c r="L36" s="44"/>
      <c r="M36" s="44"/>
    </row>
    <row r="37" spans="1:13" x14ac:dyDescent="0.25">
      <c r="A37" s="21" t="s">
        <v>59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29"/>
      <c r="J37" s="13"/>
      <c r="K37" s="29"/>
      <c r="L37" s="29"/>
      <c r="M37" s="29"/>
    </row>
    <row r="38" spans="1:13" x14ac:dyDescent="0.25">
      <c r="A38" s="21" t="s">
        <v>60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29"/>
      <c r="J38" s="29"/>
      <c r="K38" s="29"/>
      <c r="L38" s="29"/>
      <c r="M38" s="29"/>
    </row>
    <row r="39" spans="1:13" x14ac:dyDescent="0.25">
      <c r="A39" s="21" t="s">
        <v>61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0.25</v>
      </c>
      <c r="H39" s="13">
        <v>0.5</v>
      </c>
      <c r="I39" s="29"/>
      <c r="J39" s="29"/>
      <c r="K39" s="29"/>
      <c r="L39" s="29"/>
      <c r="M39" s="29"/>
    </row>
    <row r="40" spans="1:13" ht="15.75" thickBot="1" x14ac:dyDescent="0.3">
      <c r="A40" s="21" t="s">
        <v>62</v>
      </c>
      <c r="B40" s="29">
        <v>9.9700000000000006</v>
      </c>
      <c r="C40" s="29">
        <v>21.768000000000001</v>
      </c>
      <c r="D40" s="29">
        <v>29.893999999999998</v>
      </c>
      <c r="E40" s="29">
        <v>37.347999999999999</v>
      </c>
      <c r="F40" s="29">
        <v>38.673999999999999</v>
      </c>
      <c r="G40" s="29">
        <v>55.741</v>
      </c>
      <c r="H40" s="29">
        <v>61.683</v>
      </c>
      <c r="I40" s="29"/>
      <c r="J40" s="29"/>
      <c r="K40" s="44"/>
      <c r="L40" s="44"/>
      <c r="M40" s="44"/>
    </row>
    <row r="41" spans="1:13" ht="16.5" thickTop="1" thickBot="1" x14ac:dyDescent="0.3">
      <c r="A41" s="7" t="s">
        <v>1</v>
      </c>
      <c r="B41" s="18">
        <f t="shared" ref="B41:H41" si="1">SUM(B25:B40)</f>
        <v>1453.7779999999998</v>
      </c>
      <c r="C41" s="18">
        <f t="shared" si="1"/>
        <v>3618.2349999999997</v>
      </c>
      <c r="D41" s="18">
        <f t="shared" si="1"/>
        <v>5252.8469999999998</v>
      </c>
      <c r="E41" s="18">
        <f t="shared" si="1"/>
        <v>7128.1610000000001</v>
      </c>
      <c r="F41" s="18">
        <f t="shared" si="1"/>
        <v>7416.6409999999996</v>
      </c>
      <c r="G41" s="18">
        <f t="shared" si="1"/>
        <v>11251.146999999999</v>
      </c>
      <c r="H41" s="18">
        <f t="shared" si="1"/>
        <v>12422.637000000001</v>
      </c>
      <c r="I41" s="18"/>
      <c r="J41" s="18"/>
      <c r="K41" s="18"/>
      <c r="L41" s="18"/>
      <c r="M41" s="18"/>
    </row>
    <row r="4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5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1"/>
  <sheetViews>
    <sheetView showGridLines="0" tabSelected="1" topLeftCell="A54" zoomScaleNormal="100" workbookViewId="0">
      <selection activeCell="M64" sqref="M64"/>
    </sheetView>
  </sheetViews>
  <sheetFormatPr defaultColWidth="9.125" defaultRowHeight="15" x14ac:dyDescent="0.25"/>
  <cols>
    <col min="1" max="1" width="32.875" style="3" customWidth="1"/>
    <col min="2" max="2" width="20" style="3" customWidth="1"/>
    <col min="3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9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38" t="s">
        <v>73</v>
      </c>
    </row>
    <row r="2" spans="1:15" ht="24.95" customHeight="1" thickBot="1" x14ac:dyDescent="0.3">
      <c r="A2" s="63" t="s">
        <v>97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5" ht="16.5" thickTop="1" thickBot="1" x14ac:dyDescent="0.3">
      <c r="A3" s="4" t="s">
        <v>16</v>
      </c>
      <c r="B3" s="4" t="s">
        <v>2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95" customHeight="1" thickTop="1" x14ac:dyDescent="0.25">
      <c r="A4" s="77" t="s">
        <v>17</v>
      </c>
      <c r="B4" s="57" t="s">
        <v>98</v>
      </c>
      <c r="C4" s="9">
        <v>52</v>
      </c>
      <c r="D4" s="9">
        <v>146</v>
      </c>
      <c r="E4" s="9">
        <v>214</v>
      </c>
      <c r="F4" s="9">
        <v>292</v>
      </c>
      <c r="G4" s="9">
        <v>310</v>
      </c>
      <c r="H4" s="9">
        <v>449</v>
      </c>
      <c r="I4" s="9">
        <v>486</v>
      </c>
      <c r="J4" s="9"/>
      <c r="K4" s="9"/>
      <c r="L4" s="9"/>
      <c r="M4" s="9"/>
      <c r="N4" s="9"/>
    </row>
    <row r="5" spans="1:15" ht="15.95" customHeight="1" thickBot="1" x14ac:dyDescent="0.3">
      <c r="A5" s="75"/>
      <c r="B5" s="57" t="s">
        <v>99</v>
      </c>
      <c r="C5" s="9">
        <v>83</v>
      </c>
      <c r="D5" s="9">
        <v>215</v>
      </c>
      <c r="E5" s="9">
        <v>313</v>
      </c>
      <c r="F5" s="9">
        <v>434</v>
      </c>
      <c r="G5" s="9">
        <v>446</v>
      </c>
      <c r="H5" s="9">
        <v>653</v>
      </c>
      <c r="I5" s="9">
        <v>711</v>
      </c>
      <c r="J5" s="9"/>
      <c r="K5" s="9"/>
      <c r="L5" s="9"/>
      <c r="M5" s="9"/>
      <c r="N5" s="9"/>
    </row>
    <row r="6" spans="1:15" ht="15.95" customHeight="1" thickTop="1" thickBot="1" x14ac:dyDescent="0.3">
      <c r="A6" s="78"/>
      <c r="B6" s="56" t="s">
        <v>1</v>
      </c>
      <c r="C6" s="11">
        <f t="shared" ref="C6:I6" si="0">SUM(C4:C5)</f>
        <v>135</v>
      </c>
      <c r="D6" s="11">
        <f t="shared" si="0"/>
        <v>361</v>
      </c>
      <c r="E6" s="11">
        <f t="shared" si="0"/>
        <v>527</v>
      </c>
      <c r="F6" s="11">
        <f t="shared" si="0"/>
        <v>726</v>
      </c>
      <c r="G6" s="11">
        <f t="shared" si="0"/>
        <v>756</v>
      </c>
      <c r="H6" s="11">
        <f t="shared" si="0"/>
        <v>1102</v>
      </c>
      <c r="I6" s="11">
        <f t="shared" si="0"/>
        <v>1197</v>
      </c>
      <c r="J6" s="11"/>
      <c r="K6" s="11"/>
      <c r="L6" s="11"/>
      <c r="M6" s="11"/>
      <c r="N6" s="11"/>
    </row>
    <row r="7" spans="1:15" ht="15.95" customHeight="1" thickTop="1" x14ac:dyDescent="0.25">
      <c r="A7" s="77" t="s">
        <v>18</v>
      </c>
      <c r="B7" s="59" t="s">
        <v>98</v>
      </c>
      <c r="C7" s="65">
        <v>56</v>
      </c>
      <c r="D7" s="65">
        <v>146</v>
      </c>
      <c r="E7" s="65">
        <v>212</v>
      </c>
      <c r="F7" s="65">
        <v>278</v>
      </c>
      <c r="G7" s="65">
        <v>278</v>
      </c>
      <c r="H7" s="65">
        <v>386</v>
      </c>
      <c r="I7" s="65">
        <v>416</v>
      </c>
      <c r="J7" s="65"/>
      <c r="K7" s="65"/>
      <c r="L7" s="65"/>
      <c r="M7" s="65"/>
      <c r="N7" s="65"/>
    </row>
    <row r="8" spans="1:15" ht="15.95" customHeight="1" thickBot="1" x14ac:dyDescent="0.3">
      <c r="A8" s="75"/>
      <c r="B8" s="57" t="s">
        <v>99</v>
      </c>
      <c r="C8" s="9">
        <v>60</v>
      </c>
      <c r="D8" s="9">
        <v>165</v>
      </c>
      <c r="E8" s="9">
        <v>250</v>
      </c>
      <c r="F8" s="9">
        <v>329</v>
      </c>
      <c r="G8" s="9">
        <v>342</v>
      </c>
      <c r="H8" s="9">
        <v>478</v>
      </c>
      <c r="I8" s="9">
        <v>536</v>
      </c>
      <c r="J8" s="9"/>
      <c r="K8" s="9"/>
      <c r="L8" s="9"/>
      <c r="M8" s="9"/>
      <c r="N8" s="9"/>
    </row>
    <row r="9" spans="1:15" ht="15.95" customHeight="1" thickTop="1" thickBot="1" x14ac:dyDescent="0.3">
      <c r="A9" s="78"/>
      <c r="B9" s="56" t="s">
        <v>1</v>
      </c>
      <c r="C9" s="11">
        <f t="shared" ref="C9:I9" si="1">SUM(C7:C8)</f>
        <v>116</v>
      </c>
      <c r="D9" s="11">
        <f t="shared" si="1"/>
        <v>311</v>
      </c>
      <c r="E9" s="11">
        <f t="shared" si="1"/>
        <v>462</v>
      </c>
      <c r="F9" s="11">
        <f t="shared" si="1"/>
        <v>607</v>
      </c>
      <c r="G9" s="11">
        <f t="shared" si="1"/>
        <v>620</v>
      </c>
      <c r="H9" s="11">
        <f t="shared" si="1"/>
        <v>864</v>
      </c>
      <c r="I9" s="11">
        <f t="shared" si="1"/>
        <v>952</v>
      </c>
      <c r="J9" s="11"/>
      <c r="K9" s="11"/>
      <c r="L9" s="11"/>
      <c r="M9" s="11"/>
      <c r="N9" s="11"/>
    </row>
    <row r="10" spans="1:15" ht="15.95" customHeight="1" thickTop="1" x14ac:dyDescent="0.25">
      <c r="A10" s="77" t="s">
        <v>19</v>
      </c>
      <c r="B10" s="59" t="s">
        <v>98</v>
      </c>
      <c r="C10" s="65">
        <v>24</v>
      </c>
      <c r="D10" s="65">
        <v>72</v>
      </c>
      <c r="E10" s="65">
        <v>112</v>
      </c>
      <c r="F10" s="65">
        <v>146</v>
      </c>
      <c r="G10" s="65">
        <v>149</v>
      </c>
      <c r="H10" s="65">
        <v>205</v>
      </c>
      <c r="I10" s="65">
        <v>223</v>
      </c>
      <c r="J10" s="65"/>
      <c r="K10" s="65"/>
      <c r="L10" s="65"/>
      <c r="M10" s="65"/>
      <c r="N10" s="65"/>
    </row>
    <row r="11" spans="1:15" ht="15.95" customHeight="1" thickBot="1" x14ac:dyDescent="0.3">
      <c r="A11" s="75"/>
      <c r="B11" s="57" t="s">
        <v>99</v>
      </c>
      <c r="C11" s="9">
        <v>36</v>
      </c>
      <c r="D11" s="9">
        <v>86</v>
      </c>
      <c r="E11" s="9">
        <v>120</v>
      </c>
      <c r="F11" s="9">
        <v>158</v>
      </c>
      <c r="G11" s="9">
        <v>165</v>
      </c>
      <c r="H11" s="9">
        <v>239</v>
      </c>
      <c r="I11" s="9">
        <v>260</v>
      </c>
      <c r="J11" s="9"/>
      <c r="K11" s="9"/>
      <c r="L11" s="9"/>
      <c r="M11" s="9"/>
      <c r="N11" s="9"/>
    </row>
    <row r="12" spans="1:15" ht="15.95" customHeight="1" thickTop="1" thickBot="1" x14ac:dyDescent="0.3">
      <c r="A12" s="78"/>
      <c r="B12" s="56" t="s">
        <v>1</v>
      </c>
      <c r="C12" s="11">
        <f t="shared" ref="C12:I12" si="2">SUM(C10:C11)</f>
        <v>60</v>
      </c>
      <c r="D12" s="11">
        <f t="shared" si="2"/>
        <v>158</v>
      </c>
      <c r="E12" s="11">
        <f t="shared" si="2"/>
        <v>232</v>
      </c>
      <c r="F12" s="11">
        <f t="shared" si="2"/>
        <v>304</v>
      </c>
      <c r="G12" s="11">
        <f t="shared" si="2"/>
        <v>314</v>
      </c>
      <c r="H12" s="11">
        <f t="shared" si="2"/>
        <v>444</v>
      </c>
      <c r="I12" s="11">
        <f t="shared" si="2"/>
        <v>483</v>
      </c>
      <c r="J12" s="11"/>
      <c r="K12" s="11"/>
      <c r="L12" s="11"/>
      <c r="M12" s="11"/>
      <c r="N12" s="11"/>
    </row>
    <row r="13" spans="1:15" ht="15.95" customHeight="1" thickTop="1" x14ac:dyDescent="0.25">
      <c r="A13" s="77" t="s">
        <v>20</v>
      </c>
      <c r="B13" s="59" t="s">
        <v>98</v>
      </c>
      <c r="C13" s="65">
        <v>21</v>
      </c>
      <c r="D13" s="65">
        <v>70</v>
      </c>
      <c r="E13" s="65">
        <v>101</v>
      </c>
      <c r="F13" s="65">
        <v>137</v>
      </c>
      <c r="G13" s="65">
        <v>143</v>
      </c>
      <c r="H13" s="65">
        <v>200</v>
      </c>
      <c r="I13" s="65">
        <v>213</v>
      </c>
      <c r="J13" s="65"/>
      <c r="K13" s="65"/>
      <c r="L13" s="65"/>
      <c r="M13" s="65"/>
      <c r="N13" s="65"/>
    </row>
    <row r="14" spans="1:15" ht="15.75" thickBot="1" x14ac:dyDescent="0.3">
      <c r="A14" s="75"/>
      <c r="B14" s="57" t="s">
        <v>99</v>
      </c>
      <c r="C14" s="9">
        <v>36</v>
      </c>
      <c r="D14" s="9">
        <v>100</v>
      </c>
      <c r="E14" s="9">
        <v>144</v>
      </c>
      <c r="F14" s="9">
        <v>184</v>
      </c>
      <c r="G14" s="9">
        <v>192</v>
      </c>
      <c r="H14" s="9">
        <v>276</v>
      </c>
      <c r="I14" s="9">
        <v>304</v>
      </c>
      <c r="J14" s="9"/>
      <c r="K14" s="9"/>
      <c r="L14" s="9"/>
      <c r="M14" s="9"/>
      <c r="N14" s="9"/>
    </row>
    <row r="15" spans="1:15" ht="16.5" thickTop="1" thickBot="1" x14ac:dyDescent="0.3">
      <c r="A15" s="78"/>
      <c r="B15" s="56" t="s">
        <v>1</v>
      </c>
      <c r="C15" s="11">
        <f t="shared" ref="C15:I15" si="3">SUM(C13:C14)</f>
        <v>57</v>
      </c>
      <c r="D15" s="11">
        <f t="shared" si="3"/>
        <v>170</v>
      </c>
      <c r="E15" s="11">
        <f t="shared" si="3"/>
        <v>245</v>
      </c>
      <c r="F15" s="11">
        <f t="shared" si="3"/>
        <v>321</v>
      </c>
      <c r="G15" s="11">
        <f t="shared" si="3"/>
        <v>335</v>
      </c>
      <c r="H15" s="11">
        <f t="shared" si="3"/>
        <v>476</v>
      </c>
      <c r="I15" s="11">
        <f t="shared" si="3"/>
        <v>517</v>
      </c>
      <c r="J15" s="11"/>
      <c r="K15" s="11"/>
      <c r="L15" s="11"/>
      <c r="M15" s="11"/>
      <c r="N15" s="11"/>
    </row>
    <row r="16" spans="1:15" ht="15.75" customHeight="1" thickTop="1" x14ac:dyDescent="0.25">
      <c r="A16" s="77" t="s">
        <v>21</v>
      </c>
      <c r="B16" s="59" t="s">
        <v>98</v>
      </c>
      <c r="C16" s="65">
        <v>42</v>
      </c>
      <c r="D16" s="65">
        <v>111</v>
      </c>
      <c r="E16" s="65">
        <v>156</v>
      </c>
      <c r="F16" s="65">
        <v>199</v>
      </c>
      <c r="G16" s="65">
        <v>212</v>
      </c>
      <c r="H16" s="65">
        <v>321</v>
      </c>
      <c r="I16" s="65">
        <v>345</v>
      </c>
      <c r="J16" s="65"/>
      <c r="K16" s="65"/>
      <c r="L16" s="65"/>
      <c r="M16" s="65"/>
      <c r="N16" s="65"/>
    </row>
    <row r="17" spans="1:14" ht="14.25" customHeight="1" thickBot="1" x14ac:dyDescent="0.3">
      <c r="A17" s="75"/>
      <c r="B17" s="57" t="s">
        <v>99</v>
      </c>
      <c r="C17" s="9">
        <v>62</v>
      </c>
      <c r="D17" s="9">
        <v>139</v>
      </c>
      <c r="E17" s="9">
        <v>205</v>
      </c>
      <c r="F17" s="9">
        <v>281</v>
      </c>
      <c r="G17" s="9">
        <v>285</v>
      </c>
      <c r="H17" s="9">
        <v>419</v>
      </c>
      <c r="I17" s="9">
        <v>454</v>
      </c>
      <c r="J17" s="9"/>
      <c r="K17" s="9"/>
      <c r="L17" s="9"/>
      <c r="M17" s="9"/>
      <c r="N17" s="9"/>
    </row>
    <row r="18" spans="1:14" ht="16.5" thickTop="1" thickBot="1" x14ac:dyDescent="0.3">
      <c r="A18" s="78"/>
      <c r="B18" s="56" t="s">
        <v>1</v>
      </c>
      <c r="C18" s="11">
        <f t="shared" ref="C18:I18" si="4">SUM(C16:C17)</f>
        <v>104</v>
      </c>
      <c r="D18" s="11">
        <f t="shared" si="4"/>
        <v>250</v>
      </c>
      <c r="E18" s="11">
        <f t="shared" si="4"/>
        <v>361</v>
      </c>
      <c r="F18" s="11">
        <f t="shared" si="4"/>
        <v>480</v>
      </c>
      <c r="G18" s="11">
        <f t="shared" si="4"/>
        <v>497</v>
      </c>
      <c r="H18" s="11">
        <f t="shared" si="4"/>
        <v>740</v>
      </c>
      <c r="I18" s="11">
        <f t="shared" si="4"/>
        <v>799</v>
      </c>
      <c r="J18" s="11"/>
      <c r="K18" s="11"/>
      <c r="L18" s="11"/>
      <c r="M18" s="11"/>
      <c r="N18" s="11"/>
    </row>
    <row r="19" spans="1:14" ht="15.95" customHeight="1" thickTop="1" x14ac:dyDescent="0.25">
      <c r="A19" s="77" t="s">
        <v>22</v>
      </c>
      <c r="B19" s="59" t="s">
        <v>98</v>
      </c>
      <c r="C19" s="65">
        <v>58</v>
      </c>
      <c r="D19" s="65">
        <v>149</v>
      </c>
      <c r="E19" s="65">
        <v>214</v>
      </c>
      <c r="F19" s="65">
        <v>282</v>
      </c>
      <c r="G19" s="65">
        <v>293</v>
      </c>
      <c r="H19" s="65">
        <v>399</v>
      </c>
      <c r="I19" s="65">
        <v>435</v>
      </c>
      <c r="J19" s="65"/>
      <c r="K19" s="65"/>
      <c r="L19" s="65"/>
      <c r="M19" s="65"/>
      <c r="N19" s="65"/>
    </row>
    <row r="20" spans="1:14" ht="15.95" customHeight="1" thickBot="1" x14ac:dyDescent="0.3">
      <c r="A20" s="75"/>
      <c r="B20" s="57" t="s">
        <v>99</v>
      </c>
      <c r="C20" s="9">
        <v>96</v>
      </c>
      <c r="D20" s="9">
        <v>223</v>
      </c>
      <c r="E20" s="9">
        <v>314</v>
      </c>
      <c r="F20" s="9">
        <v>407</v>
      </c>
      <c r="G20" s="9">
        <v>413</v>
      </c>
      <c r="H20" s="9">
        <v>593</v>
      </c>
      <c r="I20" s="9">
        <v>640</v>
      </c>
      <c r="J20" s="9"/>
      <c r="K20" s="9"/>
      <c r="L20" s="9"/>
      <c r="M20" s="9"/>
      <c r="N20" s="9"/>
    </row>
    <row r="21" spans="1:14" ht="15.95" customHeight="1" thickTop="1" thickBot="1" x14ac:dyDescent="0.3">
      <c r="A21" s="78"/>
      <c r="B21" s="56" t="s">
        <v>1</v>
      </c>
      <c r="C21" s="11">
        <f t="shared" ref="C21:I21" si="5">SUM(C19:C20)</f>
        <v>154</v>
      </c>
      <c r="D21" s="11">
        <f t="shared" si="5"/>
        <v>372</v>
      </c>
      <c r="E21" s="11">
        <f t="shared" si="5"/>
        <v>528</v>
      </c>
      <c r="F21" s="11">
        <f t="shared" si="5"/>
        <v>689</v>
      </c>
      <c r="G21" s="11">
        <f t="shared" si="5"/>
        <v>706</v>
      </c>
      <c r="H21" s="11">
        <f t="shared" si="5"/>
        <v>992</v>
      </c>
      <c r="I21" s="11">
        <f t="shared" si="5"/>
        <v>1075</v>
      </c>
      <c r="J21" s="11"/>
      <c r="K21" s="11"/>
      <c r="L21" s="11"/>
      <c r="M21" s="11"/>
      <c r="N21" s="11"/>
    </row>
    <row r="22" spans="1:14" ht="15.95" customHeight="1" thickTop="1" x14ac:dyDescent="0.25">
      <c r="A22" s="77" t="s">
        <v>23</v>
      </c>
      <c r="B22" s="59" t="s">
        <v>98</v>
      </c>
      <c r="C22" s="65">
        <v>46</v>
      </c>
      <c r="D22" s="65">
        <v>116</v>
      </c>
      <c r="E22" s="65">
        <v>154</v>
      </c>
      <c r="F22" s="65">
        <v>209</v>
      </c>
      <c r="G22" s="65">
        <v>210</v>
      </c>
      <c r="H22" s="65">
        <v>301</v>
      </c>
      <c r="I22" s="65">
        <v>317</v>
      </c>
      <c r="J22" s="65"/>
      <c r="K22" s="65"/>
      <c r="L22" s="65"/>
      <c r="M22" s="65"/>
      <c r="N22" s="65"/>
    </row>
    <row r="23" spans="1:14" ht="15.95" customHeight="1" thickBot="1" x14ac:dyDescent="0.3">
      <c r="A23" s="75"/>
      <c r="B23" s="57" t="s">
        <v>99</v>
      </c>
      <c r="C23" s="9">
        <v>47</v>
      </c>
      <c r="D23" s="9">
        <v>138</v>
      </c>
      <c r="E23" s="9">
        <v>204</v>
      </c>
      <c r="F23" s="9">
        <v>270</v>
      </c>
      <c r="G23" s="9">
        <v>284</v>
      </c>
      <c r="H23" s="9">
        <v>419</v>
      </c>
      <c r="I23" s="9">
        <v>460</v>
      </c>
      <c r="J23" s="9"/>
      <c r="K23" s="9"/>
      <c r="L23" s="9"/>
      <c r="M23" s="9"/>
      <c r="N23" s="9"/>
    </row>
    <row r="24" spans="1:14" ht="15.95" customHeight="1" thickTop="1" thickBot="1" x14ac:dyDescent="0.3">
      <c r="A24" s="78"/>
      <c r="B24" s="56" t="s">
        <v>1</v>
      </c>
      <c r="C24" s="11">
        <f t="shared" ref="C24:I24" si="6">SUM(C22:C23)</f>
        <v>93</v>
      </c>
      <c r="D24" s="11">
        <f t="shared" si="6"/>
        <v>254</v>
      </c>
      <c r="E24" s="11">
        <f t="shared" si="6"/>
        <v>358</v>
      </c>
      <c r="F24" s="11">
        <f t="shared" si="6"/>
        <v>479</v>
      </c>
      <c r="G24" s="11">
        <f t="shared" si="6"/>
        <v>494</v>
      </c>
      <c r="H24" s="11">
        <f t="shared" si="6"/>
        <v>720</v>
      </c>
      <c r="I24" s="11">
        <f t="shared" si="6"/>
        <v>777</v>
      </c>
      <c r="J24" s="11"/>
      <c r="K24" s="11"/>
      <c r="L24" s="11"/>
      <c r="M24" s="11"/>
      <c r="N24" s="11"/>
    </row>
    <row r="25" spans="1:14" ht="15.95" customHeight="1" thickTop="1" x14ac:dyDescent="0.25">
      <c r="A25" s="77" t="s">
        <v>24</v>
      </c>
      <c r="B25" s="59" t="s">
        <v>98</v>
      </c>
      <c r="C25" s="65">
        <v>77</v>
      </c>
      <c r="D25" s="65">
        <v>186</v>
      </c>
      <c r="E25" s="65">
        <v>241</v>
      </c>
      <c r="F25" s="65">
        <v>306</v>
      </c>
      <c r="G25" s="65">
        <v>309</v>
      </c>
      <c r="H25" s="65">
        <v>429</v>
      </c>
      <c r="I25" s="65">
        <v>467</v>
      </c>
      <c r="J25" s="65"/>
      <c r="K25" s="65"/>
      <c r="L25" s="65"/>
      <c r="M25" s="65"/>
      <c r="N25" s="65"/>
    </row>
    <row r="26" spans="1:14" ht="15.95" customHeight="1" thickBot="1" x14ac:dyDescent="0.3">
      <c r="A26" s="75"/>
      <c r="B26" s="57" t="s">
        <v>99</v>
      </c>
      <c r="C26" s="9">
        <v>67</v>
      </c>
      <c r="D26" s="9">
        <v>199</v>
      </c>
      <c r="E26" s="9">
        <v>285</v>
      </c>
      <c r="F26" s="9">
        <v>395</v>
      </c>
      <c r="G26" s="9">
        <v>402</v>
      </c>
      <c r="H26" s="9">
        <v>592</v>
      </c>
      <c r="I26" s="9">
        <v>641</v>
      </c>
      <c r="J26" s="9"/>
      <c r="K26" s="9"/>
      <c r="L26" s="9"/>
      <c r="M26" s="9"/>
      <c r="N26" s="9"/>
    </row>
    <row r="27" spans="1:14" ht="15.95" customHeight="1" thickTop="1" thickBot="1" x14ac:dyDescent="0.3">
      <c r="A27" s="78"/>
      <c r="B27" s="56" t="s">
        <v>1</v>
      </c>
      <c r="C27" s="11">
        <f t="shared" ref="C27:I27" si="7">SUM(C25:C26)</f>
        <v>144</v>
      </c>
      <c r="D27" s="11">
        <f t="shared" si="7"/>
        <v>385</v>
      </c>
      <c r="E27" s="11">
        <f t="shared" si="7"/>
        <v>526</v>
      </c>
      <c r="F27" s="11">
        <f t="shared" si="7"/>
        <v>701</v>
      </c>
      <c r="G27" s="11">
        <f t="shared" si="7"/>
        <v>711</v>
      </c>
      <c r="H27" s="11">
        <f t="shared" si="7"/>
        <v>1021</v>
      </c>
      <c r="I27" s="11">
        <f t="shared" si="7"/>
        <v>1108</v>
      </c>
      <c r="J27" s="11"/>
      <c r="K27" s="11"/>
      <c r="L27" s="11"/>
      <c r="M27" s="11"/>
      <c r="N27" s="11"/>
    </row>
    <row r="28" spans="1:14" ht="15.95" customHeight="1" thickTop="1" x14ac:dyDescent="0.25">
      <c r="A28" s="77" t="s">
        <v>25</v>
      </c>
      <c r="B28" s="59" t="s">
        <v>98</v>
      </c>
      <c r="C28" s="65">
        <v>27</v>
      </c>
      <c r="D28" s="65">
        <v>69</v>
      </c>
      <c r="E28" s="65">
        <v>93</v>
      </c>
      <c r="F28" s="65">
        <v>133</v>
      </c>
      <c r="G28" s="65">
        <v>134</v>
      </c>
      <c r="H28" s="65">
        <v>181</v>
      </c>
      <c r="I28" s="65">
        <v>198</v>
      </c>
      <c r="J28" s="65"/>
      <c r="K28" s="65"/>
      <c r="L28" s="65"/>
      <c r="M28" s="65"/>
      <c r="N28" s="65"/>
    </row>
    <row r="29" spans="1:14" ht="15.75" thickBot="1" x14ac:dyDescent="0.3">
      <c r="A29" s="75"/>
      <c r="B29" s="57" t="s">
        <v>99</v>
      </c>
      <c r="C29" s="9">
        <v>31</v>
      </c>
      <c r="D29" s="9">
        <v>103</v>
      </c>
      <c r="E29" s="9">
        <v>148</v>
      </c>
      <c r="F29" s="9">
        <v>189</v>
      </c>
      <c r="G29" s="9">
        <v>188</v>
      </c>
      <c r="H29" s="9">
        <v>253</v>
      </c>
      <c r="I29" s="9">
        <v>271</v>
      </c>
      <c r="J29" s="9"/>
      <c r="K29" s="9"/>
      <c r="L29" s="9"/>
      <c r="M29" s="9"/>
      <c r="N29" s="9"/>
    </row>
    <row r="30" spans="1:14" ht="16.5" thickTop="1" thickBot="1" x14ac:dyDescent="0.3">
      <c r="A30" s="78"/>
      <c r="B30" s="56" t="s">
        <v>1</v>
      </c>
      <c r="C30" s="11">
        <f t="shared" ref="C30:I30" si="8">SUM(C28:C29)</f>
        <v>58</v>
      </c>
      <c r="D30" s="11">
        <f t="shared" si="8"/>
        <v>172</v>
      </c>
      <c r="E30" s="11">
        <f t="shared" si="8"/>
        <v>241</v>
      </c>
      <c r="F30" s="11">
        <f t="shared" si="8"/>
        <v>322</v>
      </c>
      <c r="G30" s="11">
        <f t="shared" si="8"/>
        <v>322</v>
      </c>
      <c r="H30" s="11">
        <f t="shared" si="8"/>
        <v>434</v>
      </c>
      <c r="I30" s="11">
        <f t="shared" si="8"/>
        <v>469</v>
      </c>
      <c r="J30" s="11"/>
      <c r="K30" s="11"/>
      <c r="L30" s="11"/>
      <c r="M30" s="11"/>
      <c r="N30" s="11"/>
    </row>
    <row r="31" spans="1:14" ht="15.75" thickTop="1" x14ac:dyDescent="0.25">
      <c r="A31" s="77" t="s">
        <v>26</v>
      </c>
      <c r="B31" s="59" t="s">
        <v>98</v>
      </c>
      <c r="C31" s="65">
        <v>19</v>
      </c>
      <c r="D31" s="65">
        <v>38</v>
      </c>
      <c r="E31" s="65">
        <v>53</v>
      </c>
      <c r="F31" s="65">
        <v>71</v>
      </c>
      <c r="G31" s="65">
        <v>69</v>
      </c>
      <c r="H31" s="65">
        <v>103</v>
      </c>
      <c r="I31" s="65">
        <v>113</v>
      </c>
      <c r="J31" s="65"/>
      <c r="K31" s="65"/>
      <c r="L31" s="65"/>
      <c r="M31" s="65"/>
      <c r="N31" s="65"/>
    </row>
    <row r="32" spans="1:14" ht="15.75" thickBot="1" x14ac:dyDescent="0.3">
      <c r="A32" s="75"/>
      <c r="B32" s="57" t="s">
        <v>99</v>
      </c>
      <c r="C32" s="9">
        <v>20</v>
      </c>
      <c r="D32" s="9">
        <v>57</v>
      </c>
      <c r="E32" s="9">
        <v>76</v>
      </c>
      <c r="F32" s="9">
        <v>100</v>
      </c>
      <c r="G32" s="9">
        <v>109</v>
      </c>
      <c r="H32" s="9">
        <v>150</v>
      </c>
      <c r="I32" s="9">
        <v>160</v>
      </c>
      <c r="J32" s="9"/>
      <c r="K32" s="9"/>
      <c r="L32" s="9"/>
      <c r="M32" s="9"/>
      <c r="N32" s="9"/>
    </row>
    <row r="33" spans="1:14" ht="16.5" thickTop="1" thickBot="1" x14ac:dyDescent="0.3">
      <c r="A33" s="75"/>
      <c r="B33" s="60" t="s">
        <v>1</v>
      </c>
      <c r="C33" s="11">
        <f t="shared" ref="C33:I33" si="9">SUM(C31:C32)</f>
        <v>39</v>
      </c>
      <c r="D33" s="11">
        <f t="shared" si="9"/>
        <v>95</v>
      </c>
      <c r="E33" s="11">
        <f t="shared" si="9"/>
        <v>129</v>
      </c>
      <c r="F33" s="11">
        <f t="shared" si="9"/>
        <v>171</v>
      </c>
      <c r="G33" s="11">
        <f t="shared" si="9"/>
        <v>178</v>
      </c>
      <c r="H33" s="11">
        <f t="shared" si="9"/>
        <v>253</v>
      </c>
      <c r="I33" s="11">
        <f t="shared" si="9"/>
        <v>273</v>
      </c>
      <c r="J33" s="11"/>
      <c r="K33" s="11"/>
      <c r="L33" s="11"/>
      <c r="M33" s="11"/>
      <c r="N33" s="11"/>
    </row>
    <row r="34" spans="1:14" ht="16.5" thickTop="1" thickBot="1" x14ac:dyDescent="0.3">
      <c r="A34" s="4" t="s">
        <v>1</v>
      </c>
      <c r="B34" s="4"/>
      <c r="C34" s="11">
        <f t="shared" ref="C34:I34" si="10">SUM(C6,C9,C12,C15,C18,C21,C24,C27,C30,C33)</f>
        <v>960</v>
      </c>
      <c r="D34" s="11">
        <f t="shared" si="10"/>
        <v>2528</v>
      </c>
      <c r="E34" s="11">
        <f t="shared" si="10"/>
        <v>3609</v>
      </c>
      <c r="F34" s="11">
        <f t="shared" si="10"/>
        <v>4800</v>
      </c>
      <c r="G34" s="11">
        <f t="shared" si="10"/>
        <v>4933</v>
      </c>
      <c r="H34" s="11">
        <f t="shared" si="10"/>
        <v>7046</v>
      </c>
      <c r="I34" s="11">
        <f t="shared" si="10"/>
        <v>7650</v>
      </c>
      <c r="J34" s="11"/>
      <c r="K34" s="11"/>
      <c r="L34" s="11"/>
      <c r="M34" s="11"/>
      <c r="N34" s="11"/>
    </row>
    <row r="35" spans="1:14" ht="15.75" thickTop="1" x14ac:dyDescent="0.2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</row>
    <row r="36" spans="1:14" x14ac:dyDescent="0.2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</row>
    <row r="37" spans="1:14" x14ac:dyDescent="0.2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</row>
    <row r="38" spans="1:14" ht="29.25" customHeight="1" thickBot="1" x14ac:dyDescent="0.3">
      <c r="A38" s="63" t="s">
        <v>100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</row>
    <row r="39" spans="1:14" ht="16.5" thickTop="1" thickBot="1" x14ac:dyDescent="0.3">
      <c r="A39" s="66" t="s">
        <v>16</v>
      </c>
      <c r="B39" s="4" t="s">
        <v>3</v>
      </c>
      <c r="C39" s="5" t="s">
        <v>4</v>
      </c>
      <c r="D39" s="5" t="s">
        <v>5</v>
      </c>
      <c r="E39" s="5" t="s">
        <v>6</v>
      </c>
      <c r="F39" s="5" t="s">
        <v>7</v>
      </c>
      <c r="G39" s="5" t="s">
        <v>8</v>
      </c>
      <c r="H39" s="5" t="s">
        <v>9</v>
      </c>
      <c r="I39" s="5" t="s">
        <v>10</v>
      </c>
      <c r="J39" s="5" t="s">
        <v>11</v>
      </c>
      <c r="K39" s="5" t="s">
        <v>12</v>
      </c>
      <c r="L39" s="5" t="s">
        <v>13</v>
      </c>
      <c r="M39" s="5" t="s">
        <v>14</v>
      </c>
      <c r="N39" s="5" t="s">
        <v>15</v>
      </c>
    </row>
    <row r="40" spans="1:14" ht="15.75" thickTop="1" x14ac:dyDescent="0.25">
      <c r="A40" s="74" t="s">
        <v>17</v>
      </c>
      <c r="B40" s="58" t="s">
        <v>93</v>
      </c>
      <c r="C40" s="9">
        <v>21</v>
      </c>
      <c r="D40" s="9">
        <v>52</v>
      </c>
      <c r="E40" s="9">
        <v>79</v>
      </c>
      <c r="F40" s="9">
        <v>108</v>
      </c>
      <c r="G40" s="9">
        <v>108</v>
      </c>
      <c r="H40" s="9">
        <v>155</v>
      </c>
      <c r="I40" s="9">
        <v>169</v>
      </c>
      <c r="J40" s="9"/>
      <c r="K40" s="9"/>
      <c r="L40" s="9"/>
      <c r="M40" s="9"/>
      <c r="N40" s="9"/>
    </row>
    <row r="41" spans="1:14" x14ac:dyDescent="0.25">
      <c r="A41" s="75"/>
      <c r="B41" s="58" t="s">
        <v>94</v>
      </c>
      <c r="C41" s="9">
        <v>60</v>
      </c>
      <c r="D41" s="9">
        <v>171</v>
      </c>
      <c r="E41" s="9">
        <v>232</v>
      </c>
      <c r="F41" s="9">
        <v>309</v>
      </c>
      <c r="G41" s="9">
        <v>325</v>
      </c>
      <c r="H41" s="9">
        <v>454</v>
      </c>
      <c r="I41" s="9">
        <v>483</v>
      </c>
      <c r="J41" s="9"/>
      <c r="K41" s="9"/>
      <c r="L41" s="9"/>
      <c r="M41" s="9"/>
      <c r="N41" s="9"/>
    </row>
    <row r="42" spans="1:14" ht="15.75" thickBot="1" x14ac:dyDescent="0.3">
      <c r="A42" s="75"/>
      <c r="B42" s="58" t="s">
        <v>95</v>
      </c>
      <c r="C42" s="9">
        <v>54</v>
      </c>
      <c r="D42" s="9">
        <v>138</v>
      </c>
      <c r="E42" s="9">
        <v>216</v>
      </c>
      <c r="F42" s="9">
        <v>309</v>
      </c>
      <c r="G42" s="9">
        <v>323</v>
      </c>
      <c r="H42" s="9">
        <v>493</v>
      </c>
      <c r="I42" s="9">
        <v>545</v>
      </c>
      <c r="J42" s="9"/>
      <c r="K42" s="9"/>
      <c r="L42" s="9"/>
      <c r="M42" s="9"/>
      <c r="N42" s="9"/>
    </row>
    <row r="43" spans="1:14" ht="16.5" thickTop="1" thickBot="1" x14ac:dyDescent="0.3">
      <c r="A43" s="76"/>
      <c r="B43" s="56" t="s">
        <v>1</v>
      </c>
      <c r="C43" s="11">
        <f t="shared" ref="C43:I43" si="11">SUM(C40:C42)</f>
        <v>135</v>
      </c>
      <c r="D43" s="11">
        <f t="shared" si="11"/>
        <v>361</v>
      </c>
      <c r="E43" s="11">
        <f t="shared" si="11"/>
        <v>527</v>
      </c>
      <c r="F43" s="11">
        <f t="shared" si="11"/>
        <v>726</v>
      </c>
      <c r="G43" s="11">
        <f t="shared" si="11"/>
        <v>756</v>
      </c>
      <c r="H43" s="11">
        <f t="shared" si="11"/>
        <v>1102</v>
      </c>
      <c r="I43" s="11">
        <f t="shared" si="11"/>
        <v>1197</v>
      </c>
      <c r="J43" s="11"/>
      <c r="K43" s="11"/>
      <c r="L43" s="11"/>
      <c r="M43" s="11"/>
      <c r="N43" s="11"/>
    </row>
    <row r="44" spans="1:14" ht="15.75" thickTop="1" x14ac:dyDescent="0.25">
      <c r="A44" s="74" t="s">
        <v>18</v>
      </c>
      <c r="B44" s="58" t="s">
        <v>93</v>
      </c>
      <c r="C44" s="9">
        <v>17</v>
      </c>
      <c r="D44" s="9">
        <v>49</v>
      </c>
      <c r="E44" s="9">
        <v>78</v>
      </c>
      <c r="F44" s="9">
        <v>98</v>
      </c>
      <c r="G44" s="9">
        <v>99</v>
      </c>
      <c r="H44" s="9">
        <v>126</v>
      </c>
      <c r="I44" s="9">
        <v>134</v>
      </c>
      <c r="J44" s="9"/>
      <c r="K44" s="9"/>
      <c r="L44" s="9"/>
      <c r="M44" s="9"/>
      <c r="N44" s="9"/>
    </row>
    <row r="45" spans="1:14" x14ac:dyDescent="0.25">
      <c r="A45" s="75"/>
      <c r="B45" s="58" t="s">
        <v>94</v>
      </c>
      <c r="C45" s="9">
        <v>41</v>
      </c>
      <c r="D45" s="9">
        <v>112</v>
      </c>
      <c r="E45" s="9">
        <v>182</v>
      </c>
      <c r="F45" s="9">
        <v>239</v>
      </c>
      <c r="G45" s="9">
        <v>244</v>
      </c>
      <c r="H45" s="9">
        <v>352</v>
      </c>
      <c r="I45" s="9">
        <v>389</v>
      </c>
      <c r="J45" s="9"/>
      <c r="K45" s="9"/>
      <c r="L45" s="9"/>
      <c r="M45" s="9"/>
      <c r="N45" s="9"/>
    </row>
    <row r="46" spans="1:14" ht="15.75" thickBot="1" x14ac:dyDescent="0.3">
      <c r="A46" s="75"/>
      <c r="B46" s="58" t="s">
        <v>95</v>
      </c>
      <c r="C46" s="9">
        <v>58</v>
      </c>
      <c r="D46" s="9">
        <v>150</v>
      </c>
      <c r="E46" s="9">
        <v>202</v>
      </c>
      <c r="F46" s="9">
        <v>270</v>
      </c>
      <c r="G46" s="9">
        <v>277</v>
      </c>
      <c r="H46" s="9">
        <v>386</v>
      </c>
      <c r="I46" s="9">
        <v>429</v>
      </c>
      <c r="J46" s="9"/>
      <c r="K46" s="9"/>
      <c r="L46" s="9"/>
      <c r="M46" s="9"/>
      <c r="N46" s="9"/>
    </row>
    <row r="47" spans="1:14" ht="16.5" thickTop="1" thickBot="1" x14ac:dyDescent="0.3">
      <c r="A47" s="76"/>
      <c r="B47" s="56" t="s">
        <v>1</v>
      </c>
      <c r="C47" s="11">
        <f t="shared" ref="C47:I47" si="12">SUM(C44:C46)</f>
        <v>116</v>
      </c>
      <c r="D47" s="11">
        <f t="shared" si="12"/>
        <v>311</v>
      </c>
      <c r="E47" s="11">
        <f t="shared" si="12"/>
        <v>462</v>
      </c>
      <c r="F47" s="11">
        <f t="shared" si="12"/>
        <v>607</v>
      </c>
      <c r="G47" s="11">
        <f t="shared" si="12"/>
        <v>620</v>
      </c>
      <c r="H47" s="11">
        <f t="shared" si="12"/>
        <v>864</v>
      </c>
      <c r="I47" s="11">
        <f t="shared" si="12"/>
        <v>952</v>
      </c>
      <c r="J47" s="11"/>
      <c r="K47" s="11"/>
      <c r="L47" s="11"/>
      <c r="M47" s="11"/>
      <c r="N47" s="11"/>
    </row>
    <row r="48" spans="1:14" ht="15.75" thickTop="1" x14ac:dyDescent="0.25">
      <c r="A48" s="74" t="s">
        <v>19</v>
      </c>
      <c r="B48" s="58" t="s">
        <v>93</v>
      </c>
      <c r="C48" s="9">
        <v>7</v>
      </c>
      <c r="D48" s="9">
        <v>19</v>
      </c>
      <c r="E48" s="9">
        <v>30</v>
      </c>
      <c r="F48" s="9">
        <v>42</v>
      </c>
      <c r="G48" s="9">
        <v>45</v>
      </c>
      <c r="H48" s="9">
        <v>56</v>
      </c>
      <c r="I48" s="9">
        <v>61</v>
      </c>
      <c r="J48" s="9"/>
      <c r="K48" s="9"/>
      <c r="L48" s="9"/>
      <c r="M48" s="9"/>
      <c r="N48" s="9"/>
    </row>
    <row r="49" spans="1:14" x14ac:dyDescent="0.25">
      <c r="A49" s="75"/>
      <c r="B49" s="58" t="s">
        <v>94</v>
      </c>
      <c r="C49" s="9">
        <v>16</v>
      </c>
      <c r="D49" s="9">
        <v>54</v>
      </c>
      <c r="E49" s="9">
        <v>77</v>
      </c>
      <c r="F49" s="9">
        <v>102</v>
      </c>
      <c r="G49" s="9">
        <v>107</v>
      </c>
      <c r="H49" s="9">
        <v>159</v>
      </c>
      <c r="I49" s="9">
        <v>175</v>
      </c>
      <c r="J49" s="9"/>
      <c r="K49" s="9"/>
      <c r="L49" s="9"/>
      <c r="M49" s="9"/>
      <c r="N49" s="9"/>
    </row>
    <row r="50" spans="1:14" ht="15.75" thickBot="1" x14ac:dyDescent="0.3">
      <c r="A50" s="75"/>
      <c r="B50" s="58" t="s">
        <v>95</v>
      </c>
      <c r="C50" s="9">
        <v>37</v>
      </c>
      <c r="D50" s="9">
        <v>85</v>
      </c>
      <c r="E50" s="9">
        <v>125</v>
      </c>
      <c r="F50" s="9">
        <v>160</v>
      </c>
      <c r="G50" s="9">
        <v>162</v>
      </c>
      <c r="H50" s="9">
        <v>229</v>
      </c>
      <c r="I50" s="9">
        <v>247</v>
      </c>
      <c r="J50" s="9"/>
      <c r="K50" s="9"/>
      <c r="L50" s="9"/>
      <c r="M50" s="9"/>
      <c r="N50" s="9"/>
    </row>
    <row r="51" spans="1:14" ht="16.5" thickTop="1" thickBot="1" x14ac:dyDescent="0.3">
      <c r="A51" s="76"/>
      <c r="B51" s="56" t="s">
        <v>1</v>
      </c>
      <c r="C51" s="11">
        <f t="shared" ref="C51:I51" si="13">SUM(C48:C50)</f>
        <v>60</v>
      </c>
      <c r="D51" s="11">
        <f t="shared" si="13"/>
        <v>158</v>
      </c>
      <c r="E51" s="11">
        <f t="shared" si="13"/>
        <v>232</v>
      </c>
      <c r="F51" s="11">
        <f t="shared" si="13"/>
        <v>304</v>
      </c>
      <c r="G51" s="11">
        <f t="shared" si="13"/>
        <v>314</v>
      </c>
      <c r="H51" s="11">
        <f t="shared" si="13"/>
        <v>444</v>
      </c>
      <c r="I51" s="11">
        <f t="shared" si="13"/>
        <v>483</v>
      </c>
      <c r="J51" s="11"/>
      <c r="K51" s="11"/>
      <c r="L51" s="11"/>
      <c r="M51" s="11"/>
      <c r="N51" s="11"/>
    </row>
    <row r="52" spans="1:14" ht="15.75" thickTop="1" x14ac:dyDescent="0.25">
      <c r="A52" s="74" t="s">
        <v>20</v>
      </c>
      <c r="B52" s="58" t="s">
        <v>93</v>
      </c>
      <c r="C52" s="9">
        <v>9</v>
      </c>
      <c r="D52" s="9">
        <v>23</v>
      </c>
      <c r="E52" s="9">
        <v>27</v>
      </c>
      <c r="F52" s="9">
        <v>40</v>
      </c>
      <c r="G52" s="9">
        <v>39</v>
      </c>
      <c r="H52" s="9">
        <v>54</v>
      </c>
      <c r="I52" s="9">
        <v>57</v>
      </c>
      <c r="J52" s="9"/>
      <c r="K52" s="9"/>
      <c r="L52" s="9"/>
      <c r="M52" s="9"/>
      <c r="N52" s="9"/>
    </row>
    <row r="53" spans="1:14" x14ac:dyDescent="0.25">
      <c r="A53" s="75"/>
      <c r="B53" s="58" t="s">
        <v>94</v>
      </c>
      <c r="C53" s="9">
        <v>24</v>
      </c>
      <c r="D53" s="9">
        <v>69</v>
      </c>
      <c r="E53" s="9">
        <v>92</v>
      </c>
      <c r="F53" s="9">
        <v>119</v>
      </c>
      <c r="G53" s="9">
        <v>126</v>
      </c>
      <c r="H53" s="9">
        <v>180</v>
      </c>
      <c r="I53" s="9">
        <v>193</v>
      </c>
      <c r="J53" s="9"/>
      <c r="K53" s="9"/>
      <c r="L53" s="9"/>
      <c r="M53" s="9"/>
      <c r="N53" s="9"/>
    </row>
    <row r="54" spans="1:14" ht="15.75" thickBot="1" x14ac:dyDescent="0.3">
      <c r="A54" s="75"/>
      <c r="B54" s="58" t="s">
        <v>95</v>
      </c>
      <c r="C54" s="9">
        <v>24</v>
      </c>
      <c r="D54" s="9">
        <v>78</v>
      </c>
      <c r="E54" s="9">
        <v>126</v>
      </c>
      <c r="F54" s="9">
        <v>162</v>
      </c>
      <c r="G54" s="9">
        <v>170</v>
      </c>
      <c r="H54" s="9">
        <v>242</v>
      </c>
      <c r="I54" s="9">
        <v>267</v>
      </c>
      <c r="J54" s="9"/>
      <c r="K54" s="9"/>
      <c r="L54" s="9"/>
      <c r="M54" s="9"/>
      <c r="N54" s="9"/>
    </row>
    <row r="55" spans="1:14" ht="16.5" thickTop="1" thickBot="1" x14ac:dyDescent="0.3">
      <c r="A55" s="76"/>
      <c r="B55" s="56" t="s">
        <v>1</v>
      </c>
      <c r="C55" s="11">
        <f t="shared" ref="C55:I55" si="14">SUM(C52:C54)</f>
        <v>57</v>
      </c>
      <c r="D55" s="11">
        <f t="shared" si="14"/>
        <v>170</v>
      </c>
      <c r="E55" s="11">
        <f t="shared" si="14"/>
        <v>245</v>
      </c>
      <c r="F55" s="11">
        <f t="shared" si="14"/>
        <v>321</v>
      </c>
      <c r="G55" s="11">
        <f t="shared" si="14"/>
        <v>335</v>
      </c>
      <c r="H55" s="11">
        <f t="shared" si="14"/>
        <v>476</v>
      </c>
      <c r="I55" s="11">
        <f t="shared" si="14"/>
        <v>517</v>
      </c>
      <c r="J55" s="11"/>
      <c r="K55" s="11"/>
      <c r="L55" s="11"/>
      <c r="M55" s="11"/>
      <c r="N55" s="11"/>
    </row>
    <row r="56" spans="1:14" ht="15.75" thickTop="1" x14ac:dyDescent="0.25">
      <c r="A56" s="74" t="s">
        <v>21</v>
      </c>
      <c r="B56" s="58" t="s">
        <v>93</v>
      </c>
      <c r="C56" s="9">
        <v>13</v>
      </c>
      <c r="D56" s="9">
        <v>35</v>
      </c>
      <c r="E56" s="9">
        <v>52</v>
      </c>
      <c r="F56" s="9">
        <v>70</v>
      </c>
      <c r="G56" s="9">
        <v>74</v>
      </c>
      <c r="H56" s="9">
        <v>101</v>
      </c>
      <c r="I56" s="9">
        <v>106</v>
      </c>
      <c r="J56" s="9"/>
      <c r="K56" s="9"/>
      <c r="L56" s="9"/>
      <c r="M56" s="9"/>
      <c r="N56" s="9"/>
    </row>
    <row r="57" spans="1:14" x14ac:dyDescent="0.25">
      <c r="A57" s="75"/>
      <c r="B57" s="58" t="s">
        <v>94</v>
      </c>
      <c r="C57" s="9">
        <v>53</v>
      </c>
      <c r="D57" s="9">
        <v>104</v>
      </c>
      <c r="E57" s="9">
        <v>148</v>
      </c>
      <c r="F57" s="9">
        <v>195</v>
      </c>
      <c r="G57" s="9">
        <v>203</v>
      </c>
      <c r="H57" s="9">
        <v>301</v>
      </c>
      <c r="I57" s="9">
        <v>328</v>
      </c>
      <c r="J57" s="9"/>
      <c r="K57" s="9"/>
      <c r="L57" s="9"/>
      <c r="M57" s="9"/>
      <c r="N57" s="9"/>
    </row>
    <row r="58" spans="1:14" ht="15.75" thickBot="1" x14ac:dyDescent="0.3">
      <c r="A58" s="75"/>
      <c r="B58" s="58" t="s">
        <v>95</v>
      </c>
      <c r="C58" s="9">
        <v>38</v>
      </c>
      <c r="D58" s="9">
        <v>111</v>
      </c>
      <c r="E58" s="9">
        <v>161</v>
      </c>
      <c r="F58" s="9">
        <v>215</v>
      </c>
      <c r="G58" s="9">
        <v>220</v>
      </c>
      <c r="H58" s="9">
        <v>338</v>
      </c>
      <c r="I58" s="9">
        <v>365</v>
      </c>
      <c r="J58" s="9"/>
      <c r="K58" s="9"/>
      <c r="L58" s="9"/>
      <c r="M58" s="9"/>
      <c r="N58" s="9"/>
    </row>
    <row r="59" spans="1:14" ht="16.5" thickTop="1" thickBot="1" x14ac:dyDescent="0.3">
      <c r="A59" s="76"/>
      <c r="B59" s="56" t="s">
        <v>1</v>
      </c>
      <c r="C59" s="11">
        <f t="shared" ref="C59:I59" si="15">SUM(C56:C58)</f>
        <v>104</v>
      </c>
      <c r="D59" s="11">
        <f t="shared" si="15"/>
        <v>250</v>
      </c>
      <c r="E59" s="11">
        <f t="shared" si="15"/>
        <v>361</v>
      </c>
      <c r="F59" s="11">
        <f t="shared" si="15"/>
        <v>480</v>
      </c>
      <c r="G59" s="11">
        <f t="shared" si="15"/>
        <v>497</v>
      </c>
      <c r="H59" s="11">
        <f t="shared" si="15"/>
        <v>740</v>
      </c>
      <c r="I59" s="11">
        <f t="shared" si="15"/>
        <v>799</v>
      </c>
      <c r="J59" s="11"/>
      <c r="K59" s="11"/>
      <c r="L59" s="11"/>
      <c r="M59" s="11"/>
      <c r="N59" s="11"/>
    </row>
    <row r="60" spans="1:14" ht="15.75" thickTop="1" x14ac:dyDescent="0.25">
      <c r="A60" s="74" t="s">
        <v>22</v>
      </c>
      <c r="B60" s="58" t="s">
        <v>93</v>
      </c>
      <c r="C60" s="9">
        <v>26</v>
      </c>
      <c r="D60" s="9">
        <v>69</v>
      </c>
      <c r="E60" s="9">
        <v>89</v>
      </c>
      <c r="F60" s="9">
        <v>116</v>
      </c>
      <c r="G60" s="9">
        <v>118</v>
      </c>
      <c r="H60" s="9">
        <v>152</v>
      </c>
      <c r="I60" s="9">
        <v>164</v>
      </c>
      <c r="J60" s="9"/>
      <c r="K60" s="9"/>
      <c r="L60" s="9"/>
      <c r="M60" s="9"/>
      <c r="N60" s="9"/>
    </row>
    <row r="61" spans="1:14" x14ac:dyDescent="0.25">
      <c r="A61" s="75"/>
      <c r="B61" s="58" t="s">
        <v>94</v>
      </c>
      <c r="C61" s="9">
        <v>74</v>
      </c>
      <c r="D61" s="9">
        <v>166</v>
      </c>
      <c r="E61" s="9">
        <v>234</v>
      </c>
      <c r="F61" s="9">
        <v>296</v>
      </c>
      <c r="G61" s="9">
        <v>307</v>
      </c>
      <c r="H61" s="9">
        <v>424</v>
      </c>
      <c r="I61" s="9">
        <v>457</v>
      </c>
      <c r="J61" s="9"/>
      <c r="K61" s="9"/>
      <c r="L61" s="9"/>
      <c r="M61" s="9"/>
      <c r="N61" s="9"/>
    </row>
    <row r="62" spans="1:14" ht="15.75" thickBot="1" x14ac:dyDescent="0.3">
      <c r="A62" s="75"/>
      <c r="B62" s="58" t="s">
        <v>95</v>
      </c>
      <c r="C62" s="9">
        <v>54</v>
      </c>
      <c r="D62" s="9">
        <v>137</v>
      </c>
      <c r="E62" s="9">
        <v>205</v>
      </c>
      <c r="F62" s="9">
        <v>277</v>
      </c>
      <c r="G62" s="9">
        <v>281</v>
      </c>
      <c r="H62" s="9">
        <v>416</v>
      </c>
      <c r="I62" s="9">
        <v>454</v>
      </c>
      <c r="J62" s="9"/>
      <c r="K62" s="9"/>
      <c r="L62" s="9"/>
      <c r="M62" s="9"/>
      <c r="N62" s="9"/>
    </row>
    <row r="63" spans="1:14" ht="16.5" thickTop="1" thickBot="1" x14ac:dyDescent="0.3">
      <c r="A63" s="76"/>
      <c r="B63" s="56" t="s">
        <v>1</v>
      </c>
      <c r="C63" s="11">
        <f t="shared" ref="C63:I63" si="16">SUM(C60:C62)</f>
        <v>154</v>
      </c>
      <c r="D63" s="11">
        <f t="shared" si="16"/>
        <v>372</v>
      </c>
      <c r="E63" s="11">
        <f t="shared" si="16"/>
        <v>528</v>
      </c>
      <c r="F63" s="11">
        <f t="shared" si="16"/>
        <v>689</v>
      </c>
      <c r="G63" s="11">
        <f t="shared" si="16"/>
        <v>706</v>
      </c>
      <c r="H63" s="11">
        <f t="shared" si="16"/>
        <v>992</v>
      </c>
      <c r="I63" s="11">
        <f t="shared" si="16"/>
        <v>1075</v>
      </c>
      <c r="J63" s="11"/>
      <c r="K63" s="11"/>
      <c r="L63" s="11"/>
      <c r="M63" s="11"/>
      <c r="N63" s="11"/>
    </row>
    <row r="64" spans="1:14" ht="15.75" thickTop="1" x14ac:dyDescent="0.25">
      <c r="A64" s="74" t="s">
        <v>23</v>
      </c>
      <c r="B64" s="58" t="s">
        <v>93</v>
      </c>
      <c r="C64" s="9">
        <v>21</v>
      </c>
      <c r="D64" s="9">
        <v>37</v>
      </c>
      <c r="E64" s="9">
        <v>49</v>
      </c>
      <c r="F64" s="9">
        <v>60</v>
      </c>
      <c r="G64" s="9">
        <v>57</v>
      </c>
      <c r="H64" s="9">
        <v>76</v>
      </c>
      <c r="I64" s="9">
        <v>79</v>
      </c>
      <c r="J64" s="9"/>
      <c r="K64" s="9"/>
      <c r="L64" s="9"/>
      <c r="M64" s="9"/>
      <c r="N64" s="9"/>
    </row>
    <row r="65" spans="1:14" x14ac:dyDescent="0.25">
      <c r="A65" s="75"/>
      <c r="B65" s="58" t="s">
        <v>94</v>
      </c>
      <c r="C65" s="9">
        <v>28</v>
      </c>
      <c r="D65" s="9">
        <v>74</v>
      </c>
      <c r="E65" s="9">
        <v>114</v>
      </c>
      <c r="F65" s="9">
        <v>163</v>
      </c>
      <c r="G65" s="9">
        <v>176</v>
      </c>
      <c r="H65" s="9">
        <v>260</v>
      </c>
      <c r="I65" s="9">
        <v>281</v>
      </c>
      <c r="J65" s="9"/>
      <c r="K65" s="9"/>
      <c r="L65" s="9"/>
      <c r="M65" s="9"/>
      <c r="N65" s="9"/>
    </row>
    <row r="66" spans="1:14" ht="15.75" thickBot="1" x14ac:dyDescent="0.3">
      <c r="A66" s="75"/>
      <c r="B66" s="58" t="s">
        <v>95</v>
      </c>
      <c r="C66" s="9">
        <v>44</v>
      </c>
      <c r="D66" s="9">
        <v>143</v>
      </c>
      <c r="E66" s="9">
        <v>195</v>
      </c>
      <c r="F66" s="9">
        <v>256</v>
      </c>
      <c r="G66" s="9">
        <v>261</v>
      </c>
      <c r="H66" s="9">
        <v>384</v>
      </c>
      <c r="I66" s="9">
        <v>417</v>
      </c>
      <c r="J66" s="9"/>
      <c r="K66" s="9"/>
      <c r="L66" s="9"/>
      <c r="M66" s="9"/>
      <c r="N66" s="9"/>
    </row>
    <row r="67" spans="1:14" ht="16.5" thickTop="1" thickBot="1" x14ac:dyDescent="0.3">
      <c r="A67" s="76"/>
      <c r="B67" s="56" t="s">
        <v>1</v>
      </c>
      <c r="C67" s="11">
        <f t="shared" ref="C67:I67" si="17">SUM(C64:C66)</f>
        <v>93</v>
      </c>
      <c r="D67" s="11">
        <f t="shared" si="17"/>
        <v>254</v>
      </c>
      <c r="E67" s="11">
        <f t="shared" si="17"/>
        <v>358</v>
      </c>
      <c r="F67" s="11">
        <f t="shared" si="17"/>
        <v>479</v>
      </c>
      <c r="G67" s="11">
        <f t="shared" si="17"/>
        <v>494</v>
      </c>
      <c r="H67" s="11">
        <f t="shared" si="17"/>
        <v>720</v>
      </c>
      <c r="I67" s="11">
        <f t="shared" si="17"/>
        <v>777</v>
      </c>
      <c r="J67" s="11"/>
      <c r="K67" s="11"/>
      <c r="L67" s="11"/>
      <c r="M67" s="11"/>
      <c r="N67" s="11"/>
    </row>
    <row r="68" spans="1:14" ht="15.75" thickTop="1" x14ac:dyDescent="0.25">
      <c r="A68" s="74" t="s">
        <v>24</v>
      </c>
      <c r="B68" s="58" t="s">
        <v>93</v>
      </c>
      <c r="C68" s="9">
        <v>27</v>
      </c>
      <c r="D68" s="9">
        <v>59</v>
      </c>
      <c r="E68" s="9">
        <v>75</v>
      </c>
      <c r="F68" s="9">
        <v>102</v>
      </c>
      <c r="G68" s="9">
        <v>104</v>
      </c>
      <c r="H68" s="9">
        <v>145</v>
      </c>
      <c r="I68" s="9">
        <v>154</v>
      </c>
      <c r="J68" s="9"/>
      <c r="K68" s="9"/>
      <c r="L68" s="9"/>
      <c r="M68" s="9"/>
      <c r="N68" s="9"/>
    </row>
    <row r="69" spans="1:14" x14ac:dyDescent="0.25">
      <c r="A69" s="75"/>
      <c r="B69" s="58" t="s">
        <v>94</v>
      </c>
      <c r="C69" s="9">
        <v>54</v>
      </c>
      <c r="D69" s="9">
        <v>138</v>
      </c>
      <c r="E69" s="9">
        <v>186</v>
      </c>
      <c r="F69" s="9">
        <v>247</v>
      </c>
      <c r="G69" s="9">
        <v>253</v>
      </c>
      <c r="H69" s="9">
        <v>358</v>
      </c>
      <c r="I69" s="9">
        <v>388</v>
      </c>
      <c r="J69" s="9"/>
      <c r="K69" s="9"/>
      <c r="L69" s="9"/>
      <c r="M69" s="9"/>
      <c r="N69" s="9"/>
    </row>
    <row r="70" spans="1:14" ht="15.75" thickBot="1" x14ac:dyDescent="0.3">
      <c r="A70" s="75"/>
      <c r="B70" s="58" t="s">
        <v>95</v>
      </c>
      <c r="C70" s="9">
        <v>63</v>
      </c>
      <c r="D70" s="9">
        <v>188</v>
      </c>
      <c r="E70" s="9">
        <v>265</v>
      </c>
      <c r="F70" s="9">
        <v>352</v>
      </c>
      <c r="G70" s="9">
        <v>354</v>
      </c>
      <c r="H70" s="9">
        <v>518</v>
      </c>
      <c r="I70" s="9">
        <v>566</v>
      </c>
      <c r="J70" s="9"/>
      <c r="K70" s="9"/>
      <c r="L70" s="9"/>
      <c r="M70" s="9"/>
      <c r="N70" s="9"/>
    </row>
    <row r="71" spans="1:14" ht="16.5" thickTop="1" thickBot="1" x14ac:dyDescent="0.3">
      <c r="A71" s="76"/>
      <c r="B71" s="56" t="s">
        <v>1</v>
      </c>
      <c r="C71" s="11">
        <f t="shared" ref="C71:I71" si="18">SUM(C68:C70)</f>
        <v>144</v>
      </c>
      <c r="D71" s="11">
        <f t="shared" si="18"/>
        <v>385</v>
      </c>
      <c r="E71" s="11">
        <f t="shared" si="18"/>
        <v>526</v>
      </c>
      <c r="F71" s="11">
        <f t="shared" si="18"/>
        <v>701</v>
      </c>
      <c r="G71" s="11">
        <f t="shared" si="18"/>
        <v>711</v>
      </c>
      <c r="H71" s="11">
        <f t="shared" si="18"/>
        <v>1021</v>
      </c>
      <c r="I71" s="11">
        <f t="shared" si="18"/>
        <v>1108</v>
      </c>
      <c r="J71" s="11"/>
      <c r="K71" s="11"/>
      <c r="L71" s="11"/>
      <c r="M71" s="11"/>
      <c r="N71" s="11"/>
    </row>
    <row r="72" spans="1:14" ht="15.75" thickTop="1" x14ac:dyDescent="0.25">
      <c r="A72" s="74" t="s">
        <v>25</v>
      </c>
      <c r="B72" s="58" t="s">
        <v>93</v>
      </c>
      <c r="C72" s="9">
        <v>6</v>
      </c>
      <c r="D72" s="9">
        <v>12</v>
      </c>
      <c r="E72" s="9">
        <v>16</v>
      </c>
      <c r="F72" s="9">
        <v>25</v>
      </c>
      <c r="G72" s="9">
        <v>24</v>
      </c>
      <c r="H72" s="9">
        <v>37</v>
      </c>
      <c r="I72" s="9">
        <v>38</v>
      </c>
      <c r="J72" s="9"/>
      <c r="K72" s="9"/>
      <c r="L72" s="9"/>
      <c r="M72" s="9"/>
      <c r="N72" s="9"/>
    </row>
    <row r="73" spans="1:14" x14ac:dyDescent="0.25">
      <c r="A73" s="75"/>
      <c r="B73" s="58" t="s">
        <v>94</v>
      </c>
      <c r="C73" s="9">
        <v>10</v>
      </c>
      <c r="D73" s="9">
        <v>42</v>
      </c>
      <c r="E73" s="9">
        <v>60</v>
      </c>
      <c r="F73" s="9">
        <v>80</v>
      </c>
      <c r="G73" s="9">
        <v>81</v>
      </c>
      <c r="H73" s="9">
        <v>114</v>
      </c>
      <c r="I73" s="9">
        <v>125</v>
      </c>
      <c r="J73" s="9"/>
      <c r="K73" s="9"/>
      <c r="L73" s="9"/>
      <c r="M73" s="9"/>
      <c r="N73" s="9"/>
    </row>
    <row r="74" spans="1:14" ht="15.75" thickBot="1" x14ac:dyDescent="0.3">
      <c r="A74" s="75"/>
      <c r="B74" s="58" t="s">
        <v>95</v>
      </c>
      <c r="C74" s="9">
        <v>42</v>
      </c>
      <c r="D74" s="9">
        <v>118</v>
      </c>
      <c r="E74" s="9">
        <v>165</v>
      </c>
      <c r="F74" s="9">
        <v>217</v>
      </c>
      <c r="G74" s="9">
        <v>217</v>
      </c>
      <c r="H74" s="9">
        <v>283</v>
      </c>
      <c r="I74" s="9">
        <v>306</v>
      </c>
      <c r="J74" s="9"/>
      <c r="K74" s="9"/>
      <c r="L74" s="9"/>
      <c r="M74" s="9"/>
      <c r="N74" s="9"/>
    </row>
    <row r="75" spans="1:14" ht="16.5" thickTop="1" thickBot="1" x14ac:dyDescent="0.3">
      <c r="A75" s="76"/>
      <c r="B75" s="56" t="s">
        <v>1</v>
      </c>
      <c r="C75" s="11">
        <f t="shared" ref="C75:I75" si="19">SUM(C72:C74)</f>
        <v>58</v>
      </c>
      <c r="D75" s="11">
        <f t="shared" si="19"/>
        <v>172</v>
      </c>
      <c r="E75" s="11">
        <f t="shared" si="19"/>
        <v>241</v>
      </c>
      <c r="F75" s="11">
        <f t="shared" si="19"/>
        <v>322</v>
      </c>
      <c r="G75" s="11">
        <f t="shared" si="19"/>
        <v>322</v>
      </c>
      <c r="H75" s="11">
        <f t="shared" si="19"/>
        <v>434</v>
      </c>
      <c r="I75" s="11">
        <f t="shared" si="19"/>
        <v>469</v>
      </c>
      <c r="J75" s="11"/>
      <c r="K75" s="11"/>
      <c r="L75" s="11"/>
      <c r="M75" s="11"/>
      <c r="N75" s="11"/>
    </row>
    <row r="76" spans="1:14" ht="15.75" thickTop="1" x14ac:dyDescent="0.25">
      <c r="A76" s="74" t="s">
        <v>26</v>
      </c>
      <c r="B76" s="58" t="s">
        <v>93</v>
      </c>
      <c r="C76" s="9">
        <v>3</v>
      </c>
      <c r="D76" s="9">
        <v>9</v>
      </c>
      <c r="E76" s="9">
        <v>18</v>
      </c>
      <c r="F76" s="9">
        <v>21</v>
      </c>
      <c r="G76" s="9">
        <v>22</v>
      </c>
      <c r="H76" s="9">
        <v>33</v>
      </c>
      <c r="I76" s="9">
        <v>35</v>
      </c>
      <c r="J76" s="9"/>
      <c r="K76" s="9"/>
      <c r="L76" s="9"/>
      <c r="M76" s="9"/>
      <c r="N76" s="9"/>
    </row>
    <row r="77" spans="1:14" x14ac:dyDescent="0.25">
      <c r="A77" s="75"/>
      <c r="B77" s="58" t="s">
        <v>94</v>
      </c>
      <c r="C77" s="9">
        <v>16</v>
      </c>
      <c r="D77" s="9">
        <v>39</v>
      </c>
      <c r="E77" s="9">
        <v>48</v>
      </c>
      <c r="F77" s="9">
        <v>71</v>
      </c>
      <c r="G77" s="9">
        <v>72</v>
      </c>
      <c r="H77" s="9">
        <v>99</v>
      </c>
      <c r="I77" s="9">
        <v>107</v>
      </c>
      <c r="J77" s="9"/>
      <c r="K77" s="9"/>
      <c r="L77" s="9"/>
      <c r="M77" s="9"/>
      <c r="N77" s="9"/>
    </row>
    <row r="78" spans="1:14" ht="15.75" thickBot="1" x14ac:dyDescent="0.3">
      <c r="A78" s="75"/>
      <c r="B78" s="58" t="s">
        <v>95</v>
      </c>
      <c r="C78" s="9">
        <v>20</v>
      </c>
      <c r="D78" s="9">
        <v>47</v>
      </c>
      <c r="E78" s="9">
        <v>63</v>
      </c>
      <c r="F78" s="9">
        <v>79</v>
      </c>
      <c r="G78" s="9">
        <v>84</v>
      </c>
      <c r="H78" s="9">
        <v>121</v>
      </c>
      <c r="I78" s="9">
        <v>131</v>
      </c>
      <c r="J78" s="9"/>
      <c r="K78" s="9"/>
      <c r="L78" s="9"/>
      <c r="M78" s="9"/>
      <c r="N78" s="9"/>
    </row>
    <row r="79" spans="1:14" ht="16.5" thickTop="1" thickBot="1" x14ac:dyDescent="0.3">
      <c r="A79" s="76"/>
      <c r="B79" s="56" t="s">
        <v>1</v>
      </c>
      <c r="C79" s="11">
        <f t="shared" ref="C79:I79" si="20">SUM(C76:C78)</f>
        <v>39</v>
      </c>
      <c r="D79" s="11">
        <f t="shared" si="20"/>
        <v>95</v>
      </c>
      <c r="E79" s="11">
        <f t="shared" si="20"/>
        <v>129</v>
      </c>
      <c r="F79" s="11">
        <f t="shared" si="20"/>
        <v>171</v>
      </c>
      <c r="G79" s="11">
        <f t="shared" si="20"/>
        <v>178</v>
      </c>
      <c r="H79" s="11">
        <f t="shared" si="20"/>
        <v>253</v>
      </c>
      <c r="I79" s="11">
        <f t="shared" si="20"/>
        <v>273</v>
      </c>
      <c r="J79" s="11"/>
      <c r="K79" s="11"/>
      <c r="L79" s="11"/>
      <c r="M79" s="11"/>
      <c r="N79" s="11"/>
    </row>
    <row r="80" spans="1:14" ht="16.5" thickTop="1" thickBot="1" x14ac:dyDescent="0.3">
      <c r="A80" s="4" t="s">
        <v>1</v>
      </c>
      <c r="B80" s="4"/>
      <c r="C80" s="11">
        <f t="shared" ref="C80:I80" si="21">SUM(C43,C47,C51,C55,C59,C63,C67,C71,C75,C79)</f>
        <v>960</v>
      </c>
      <c r="D80" s="11">
        <f t="shared" si="21"/>
        <v>2528</v>
      </c>
      <c r="E80" s="11">
        <f t="shared" si="21"/>
        <v>3609</v>
      </c>
      <c r="F80" s="11">
        <f t="shared" si="21"/>
        <v>4800</v>
      </c>
      <c r="G80" s="11">
        <f t="shared" si="21"/>
        <v>4933</v>
      </c>
      <c r="H80" s="11">
        <f t="shared" si="21"/>
        <v>7046</v>
      </c>
      <c r="I80" s="11">
        <f t="shared" si="21"/>
        <v>7650</v>
      </c>
      <c r="J80" s="11"/>
      <c r="K80" s="11"/>
      <c r="L80" s="11"/>
      <c r="M80" s="11"/>
      <c r="N80" s="11"/>
    </row>
    <row r="81" ht="15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6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სარჩევი</vt:lpstr>
      <vt:lpstr>2.09.01</vt:lpstr>
      <vt:lpstr>2.09.02</vt:lpstr>
      <vt:lpstr>2.09.03</vt:lpstr>
      <vt:lpstr>2.09.04</vt:lpstr>
      <vt:lpstr>2.09.05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2026-09-01T07:01:05Z</dcterms:modified>
</cp:coreProperties>
</file>